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firstSheet="6" activeTab="6"/>
  </bookViews>
  <sheets>
    <sheet name="Лист1" sheetId="1" state="hidden" r:id="rId1"/>
    <sheet name="Лист2" sheetId="2" state="hidden" r:id="rId2"/>
    <sheet name="Лист10" sheetId="3" state="hidden" r:id="rId3"/>
    <sheet name="Лист5" sheetId="4" state="hidden" r:id="rId4"/>
    <sheet name="Лист3" sheetId="5" state="hidden" r:id="rId5"/>
    <sheet name="Лист6" sheetId="6" state="hidden" r:id="rId6"/>
    <sheet name="Лист11" sheetId="7" r:id="rId7"/>
    <sheet name="Лист8" sheetId="8" state="hidden" r:id="rId8"/>
    <sheet name="Лист7" sheetId="9" state="hidden" r:id="rId9"/>
    <sheet name="Лист9" sheetId="10" state="hidden" r:id="rId10"/>
    <sheet name="Лист4" sheetId="11" state="hidden" r:id="rId11"/>
  </sheets>
  <definedNames/>
  <calcPr fullCalcOnLoad="1"/>
</workbook>
</file>

<file path=xl/sharedStrings.xml><?xml version="1.0" encoding="utf-8"?>
<sst xmlns="http://schemas.openxmlformats.org/spreadsheetml/2006/main" count="322" uniqueCount="85">
  <si>
    <t>0102 0020300 500</t>
  </si>
  <si>
    <t>эк. Кл</t>
  </si>
  <si>
    <t>отопл</t>
  </si>
  <si>
    <t>освещ</t>
  </si>
  <si>
    <t>водоснаб</t>
  </si>
  <si>
    <t>сод. Им</t>
  </si>
  <si>
    <t>рем. Обор</t>
  </si>
  <si>
    <t>рем. Зд.</t>
  </si>
  <si>
    <t>кап. Рем</t>
  </si>
  <si>
    <t>приобрет</t>
  </si>
  <si>
    <t>мягк</t>
  </si>
  <si>
    <t>печ. Отоп</t>
  </si>
  <si>
    <t>гсм</t>
  </si>
  <si>
    <t>пр. расх</t>
  </si>
  <si>
    <t>ИТОГО</t>
  </si>
  <si>
    <t>0104 0020800 500</t>
  </si>
  <si>
    <t>0112 0700500 013</t>
  </si>
  <si>
    <t>01</t>
  </si>
  <si>
    <t>0203 0013600 500</t>
  </si>
  <si>
    <t>0309 2180100 014</t>
  </si>
  <si>
    <t>0309 219 0100 014</t>
  </si>
  <si>
    <t>0310 2479900 001</t>
  </si>
  <si>
    <t>0503 6000100 500</t>
  </si>
  <si>
    <t>0503 6000200 500</t>
  </si>
  <si>
    <t>0503 6000300 500</t>
  </si>
  <si>
    <t>0503 6000400 500</t>
  </si>
  <si>
    <t>0503 6000500 500</t>
  </si>
  <si>
    <t>0503 7950200 500</t>
  </si>
  <si>
    <t xml:space="preserve">0503 </t>
  </si>
  <si>
    <t>0801 4409900 001</t>
  </si>
  <si>
    <t>0806 4529900 001</t>
  </si>
  <si>
    <t>08</t>
  </si>
  <si>
    <t>0908 5129700 012</t>
  </si>
  <si>
    <t>1003 5054600 005</t>
  </si>
  <si>
    <t>1003 7953001 500</t>
  </si>
  <si>
    <t>1003 7953002 500</t>
  </si>
  <si>
    <t>1003 7953003 500</t>
  </si>
  <si>
    <t>1003</t>
  </si>
  <si>
    <t>1104 5210600 017</t>
  </si>
  <si>
    <t>0503 79540000 500</t>
  </si>
  <si>
    <t>1006 7953001 500</t>
  </si>
  <si>
    <t>1006 7953002 500</t>
  </si>
  <si>
    <t>1006 7953003 500</t>
  </si>
  <si>
    <t>Код бюджетной классификации</t>
  </si>
  <si>
    <t>Бюджетные кредиты  от других бюджетов бюджетной системы Российской Федерации</t>
  </si>
  <si>
    <t>Получение бюджетных кредитов  от других бюджетов бюджетной системы Российской Федерации и валюте Российской Федерации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</si>
  <si>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</si>
  <si>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</si>
  <si>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 денежных средств бюджетов</t>
  </si>
  <si>
    <t>Уменьшение прочих остатков средств бюджетов</t>
  </si>
  <si>
    <t xml:space="preserve">Уменьшение  остатков  средств бюджетов </t>
  </si>
  <si>
    <t>Уменьшение прочих остатков денежных  средств бюджетов</t>
  </si>
  <si>
    <t>Источники финансирования дефицита бюджета-всего</t>
  </si>
  <si>
    <t>Погашение бюджетных кредитов от других бюджетов бюджетной системы Российской Федерации в валюте Российской Федерации</t>
  </si>
  <si>
    <t>Наименование показателя</t>
  </si>
  <si>
    <t>Приложение № 1</t>
  </si>
  <si>
    <t>к решению Совета депутатов</t>
  </si>
  <si>
    <t>01 05 00 00 00 0000 000</t>
  </si>
  <si>
    <t>01 05 00 00 00 0000 500</t>
  </si>
  <si>
    <t>01 05 02 01 00 0000 510</t>
  </si>
  <si>
    <t>01 05 02 01 10 0000 510</t>
  </si>
  <si>
    <t>01 05 00 00 00 0000 600</t>
  </si>
  <si>
    <t>01 05 02 00 00 0000 600</t>
  </si>
  <si>
    <t>01 05 02 01 00 0000 610</t>
  </si>
  <si>
    <t>01 05 02 01 10 0000 610</t>
  </si>
  <si>
    <t>90  00 00 00 00 0000 000</t>
  </si>
  <si>
    <t>01 03 01 00 00 0000 000</t>
  </si>
  <si>
    <t>01 03 01 00 00 0000 700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</si>
  <si>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</si>
  <si>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</si>
  <si>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</si>
  <si>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</si>
  <si>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</si>
  <si>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учёту средств бюджета</t>
  </si>
  <si>
    <t>01 05 02 01 00 0000 500</t>
  </si>
  <si>
    <t>Увеличение остатков денежных средств финансовых резервов бюджетов сельских поселений</t>
  </si>
  <si>
    <t>Уменьшение прочих остатков денежных средств бюджетов сельских поселений</t>
  </si>
  <si>
    <t>УтвержденоСумма, тыс.руб.</t>
  </si>
  <si>
    <t>Испонено тыс.руб.</t>
  </si>
  <si>
    <t>Е.В.Корнева</t>
  </si>
  <si>
    <t>Отчет о формировании источников внутреннего финансирования дефицита местного бюджета</t>
  </si>
  <si>
    <t>Глава Бондаревского сельсовета</t>
  </si>
  <si>
    <t xml:space="preserve">   </t>
  </si>
  <si>
    <t>муниципального образования Бондаревский сельсовет за 2 квартал 2022 г</t>
  </si>
  <si>
    <t>от  08  . 09   . 2022г. №60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</si>
</sst>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0" borderId="0" applyNumberFormat="0" applyBorder="0" applyAlignment="0" applyProtection="0"/>
    <xf numFmtId="0" fontId="28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" borderId="2" applyNumberFormat="0" applyAlignment="0" applyProtection="0"/>
    <xf numFmtId="0" fontId="32" fillId="2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9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0" borderId="7" applyNumberFormat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2" borderId="11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wrapText="1"/>
    </xf>
    <xf numFmtId="0" fontId="11" fillId="0" borderId="10" xfId="0" applyFont="1" applyBorder="1" applyAlignment="1">
      <alignment horizontal="center" vertical="top"/>
    </xf>
    <xf numFmtId="4" fontId="11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/>
    </xf>
    <xf numFmtId="0" fontId="11" fillId="0" borderId="14" xfId="0" applyFont="1" applyBorder="1" applyAlignment="1">
      <alignment horizontal="center" vertical="top"/>
    </xf>
    <xf numFmtId="4" fontId="11" fillId="0" borderId="14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top"/>
    </xf>
    <xf numFmtId="172" fontId="11" fillId="0" borderId="10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49" fontId="0" fillId="0" borderId="10" xfId="0" applyNumberFormat="1" applyBorder="1" applyAlignment="1">
      <alignment horizontal="center" textRotation="90"/>
    </xf>
    <xf numFmtId="49" fontId="0" fillId="2" borderId="10" xfId="0" applyNumberFormat="1" applyFill="1" applyBorder="1" applyAlignment="1">
      <alignment horizontal="center" textRotation="90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textRotation="90"/>
    </xf>
    <xf numFmtId="0" fontId="11" fillId="0" borderId="17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16" xfId="0" applyNumberFormat="1" applyFont="1" applyBorder="1" applyAlignment="1">
      <alignment horizontal="justify"/>
    </xf>
    <xf numFmtId="0" fontId="11" fillId="0" borderId="18" xfId="0" applyNumberFormat="1" applyFont="1" applyBorder="1" applyAlignment="1">
      <alignment horizontal="justify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 wrapText="1"/>
    </xf>
    <xf numFmtId="0" fontId="12" fillId="0" borderId="1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1" fillId="0" borderId="15" xfId="0" applyNumberFormat="1" applyFont="1" applyBorder="1" applyAlignment="1">
      <alignment horizontal="justify" vertical="top" shrinkToFit="1"/>
    </xf>
    <xf numFmtId="0" fontId="11" fillId="0" borderId="17" xfId="0" applyNumberFormat="1" applyFont="1" applyBorder="1" applyAlignment="1">
      <alignment horizontal="justify" vertical="top" shrinkToFit="1"/>
    </xf>
    <xf numFmtId="0" fontId="11" fillId="0" borderId="11" xfId="0" applyNumberFormat="1" applyFont="1" applyBorder="1" applyAlignment="1">
      <alignment horizontal="justify" vertical="top" shrinkToFit="1"/>
    </xf>
    <xf numFmtId="0" fontId="11" fillId="0" borderId="12" xfId="0" applyFont="1" applyBorder="1" applyAlignment="1">
      <alignment horizontal="right"/>
    </xf>
    <xf numFmtId="0" fontId="11" fillId="0" borderId="19" xfId="0" applyFont="1" applyBorder="1" applyAlignment="1">
      <alignment horizontal="left"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1" fillId="0" borderId="15" xfId="0" applyFont="1" applyBorder="1" applyAlignment="1">
      <alignment horizontal="left" wrapText="1"/>
    </xf>
    <xf numFmtId="0" fontId="11" fillId="0" borderId="17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O1">
      <selection activeCell="AA33" sqref="AA33"/>
    </sheetView>
  </sheetViews>
  <sheetFormatPr defaultColWidth="9.00390625" defaultRowHeight="12.75"/>
  <cols>
    <col min="8" max="8" width="5.625" style="0" customWidth="1"/>
    <col min="19" max="19" width="7.50390625" style="0" customWidth="1"/>
    <col min="20" max="20" width="12.00390625" style="0" customWidth="1"/>
  </cols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2329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543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1846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142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483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821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1906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821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1074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28653</v>
      </c>
      <c r="AA29" s="1">
        <f>Z29</f>
        <v>28653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130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1654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130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686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130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566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130</v>
      </c>
      <c r="L40" s="1">
        <f t="shared" si="8"/>
        <v>16</v>
      </c>
      <c r="M40" s="1">
        <f t="shared" si="8"/>
        <v>56</v>
      </c>
      <c r="N40" s="1">
        <f t="shared" si="8"/>
        <v>821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28653</v>
      </c>
      <c r="AA40" s="6">
        <f>AA11+AA15+AA28+AA29+AA30+AA31+AA32</f>
        <v>34617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8">
      <selection activeCell="O24" sqref="O24"/>
    </sheetView>
  </sheetViews>
  <sheetFormatPr defaultColWidth="9.00390625" defaultRowHeight="12.75"/>
  <sheetData>
    <row r="1" spans="1:27" ht="12.75" customHeight="1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189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953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132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647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132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647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1036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10753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7">
      <selection activeCell="O24" sqref="O24"/>
    </sheetView>
  </sheetViews>
  <sheetFormatPr defaultColWidth="9.00390625" defaultRowHeight="12.75"/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0</v>
      </c>
      <c r="P15" s="1"/>
      <c r="Q15" s="1">
        <f>Q16+Q17+Q18+Q22+Q27</f>
        <v>307</v>
      </c>
      <c r="R15" s="1">
        <f>R16+R17+R18+R22+R27</f>
        <v>273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1829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100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101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85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85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28365</v>
      </c>
      <c r="AA29" s="1">
        <f>Z29</f>
        <v>28365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56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791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1554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968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>
        <v>401</v>
      </c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968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56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391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586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56</v>
      </c>
      <c r="N38" s="1"/>
      <c r="O38" s="1"/>
      <c r="P38" s="1"/>
      <c r="Q38" s="1">
        <v>3</v>
      </c>
      <c r="R38" s="1">
        <v>361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466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56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1755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28365</v>
      </c>
      <c r="AA40" s="6">
        <f>AA11+AA15+AA28+AA29+AA30+AA31+AA32</f>
        <v>34133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N1">
      <selection activeCell="O24" sqref="O24"/>
    </sheetView>
  </sheetViews>
  <sheetFormatPr defaultColWidth="9.00390625" defaultRowHeight="12.75"/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321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305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>
        <v>401</v>
      </c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1398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401</v>
      </c>
      <c r="P32" s="1"/>
      <c r="Q32" s="1">
        <f>Q33+Q36</f>
        <v>109</v>
      </c>
      <c r="R32" s="1">
        <f>R33+R36</f>
        <v>582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933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401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401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182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366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152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246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1766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10733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="60" zoomScaleNormal="60" zoomScalePageLayoutView="0" workbookViewId="0" topLeftCell="P1">
      <selection activeCell="Y20" sqref="Y20"/>
    </sheetView>
  </sheetViews>
  <sheetFormatPr defaultColWidth="9.00390625" defaultRowHeight="12.75"/>
  <cols>
    <col min="16" max="16" width="8.50390625" style="0" customWidth="1"/>
    <col min="17" max="17" width="10.50390625" style="0" customWidth="1"/>
  </cols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40</v>
      </c>
      <c r="W1" s="30" t="s">
        <v>41</v>
      </c>
      <c r="X1" s="30" t="s">
        <v>42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500</v>
      </c>
      <c r="C11" s="1">
        <f>C12+C13</f>
        <v>750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2478</v>
      </c>
    </row>
    <row r="12" spans="1:27" ht="12.75">
      <c r="A12" s="1">
        <v>211</v>
      </c>
      <c r="B12" s="1">
        <v>396</v>
      </c>
      <c r="C12" s="1">
        <v>594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540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1965</v>
      </c>
    </row>
    <row r="13" spans="1:27" ht="12.75">
      <c r="A13" s="1">
        <v>213</v>
      </c>
      <c r="B13" s="1">
        <v>104</v>
      </c>
      <c r="C13" s="1">
        <v>156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139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513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154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860</v>
      </c>
      <c r="O15" s="1">
        <f t="shared" si="1"/>
        <v>0</v>
      </c>
      <c r="P15" s="1"/>
      <c r="Q15" s="1">
        <f>Q16+Q17+Q18+Q22+Q27</f>
        <v>302</v>
      </c>
      <c r="R15" s="1">
        <f>R16+R17+R18+R22+R27</f>
        <v>300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120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2360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30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110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v>10</v>
      </c>
      <c r="G18" s="1">
        <f aca="true" t="shared" si="2" ref="G18:O18">G19+G20+G21</f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100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650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300</v>
      </c>
      <c r="R19" s="1">
        <v>100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400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>
        <f>SUM(F20:Z20)</f>
        <v>250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>
        <f>SUM(F21:Z21)</f>
        <v>0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/>
      <c r="R22" s="1">
        <f>R23+R24+R25+R26</f>
        <v>36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387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SUM(O23:Z23)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/>
      <c r="V25" s="1"/>
      <c r="W25" s="1"/>
      <c r="X25" s="1"/>
      <c r="Y25" s="1"/>
      <c r="Z25" s="1"/>
      <c r="AA25" s="1">
        <f>SUM(B25:Z25)</f>
        <v>20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860</v>
      </c>
      <c r="O27" s="1"/>
      <c r="P27" s="1"/>
      <c r="Q27" s="1">
        <v>2</v>
      </c>
      <c r="R27" s="1">
        <v>84</v>
      </c>
      <c r="S27" s="1"/>
      <c r="T27" s="1"/>
      <c r="U27" s="1"/>
      <c r="V27" s="1">
        <v>120</v>
      </c>
      <c r="W27" s="1">
        <v>29</v>
      </c>
      <c r="X27" s="1">
        <v>4</v>
      </c>
      <c r="Y27" s="1"/>
      <c r="Z27" s="1"/>
      <c r="AA27" s="1">
        <f>SUM(B27:Z27)</f>
        <v>1199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5000</v>
      </c>
      <c r="AA29" s="1">
        <f>Z29</f>
        <v>5000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10</v>
      </c>
      <c r="V30" s="1"/>
      <c r="W30" s="1"/>
      <c r="X30" s="1"/>
      <c r="Y30" s="1"/>
      <c r="Z30" s="1"/>
      <c r="AA30" s="1">
        <f>SUM(D30:Z30)</f>
        <v>10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>
        <v>15</v>
      </c>
      <c r="H31" s="1"/>
      <c r="I31" s="1"/>
      <c r="J31" s="1"/>
      <c r="K31" s="1"/>
      <c r="L31" s="1"/>
      <c r="M31" s="1"/>
      <c r="N31" s="1"/>
      <c r="O31" s="1"/>
      <c r="P31" s="1"/>
      <c r="Q31" s="1">
        <v>600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645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889</v>
      </c>
    </row>
    <row r="33" spans="1:27" ht="12.75">
      <c r="A33" s="1">
        <v>310</v>
      </c>
      <c r="B33" s="1">
        <f>B34+B35</f>
        <v>0</v>
      </c>
      <c r="C33" s="1">
        <v>10</v>
      </c>
      <c r="D33" s="1"/>
      <c r="E33" s="1"/>
      <c r="F33" s="1">
        <v>81</v>
      </c>
      <c r="G33" s="1">
        <f aca="true" t="shared" si="5" ref="G33:O33">G34+G35</f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v>100</v>
      </c>
      <c r="R33" s="1"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86</v>
      </c>
    </row>
    <row r="34" spans="1:27" ht="12.75">
      <c r="A34" s="1" t="s">
        <v>9</v>
      </c>
      <c r="B34" s="1"/>
      <c r="C34" s="1"/>
      <c r="D34" s="1"/>
      <c r="E34" s="1"/>
      <c r="F34" s="1">
        <v>71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>
        <v>15</v>
      </c>
      <c r="U34" s="1"/>
      <c r="V34" s="1"/>
      <c r="W34" s="1"/>
      <c r="X34" s="1"/>
      <c r="Y34" s="1"/>
      <c r="Z34" s="1"/>
      <c r="AA34" s="1">
        <f>SUM(F34:Z34)</f>
        <v>86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>
        <v>10</v>
      </c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15</v>
      </c>
      <c r="G36" s="1">
        <f t="shared" si="7"/>
        <v>0</v>
      </c>
      <c r="H36" s="1">
        <f t="shared" si="7"/>
        <v>0</v>
      </c>
      <c r="I36" s="1">
        <f t="shared" si="7"/>
        <v>40</v>
      </c>
      <c r="J36" s="1">
        <f t="shared" si="7"/>
        <v>0</v>
      </c>
      <c r="K36" s="1">
        <f t="shared" si="7"/>
        <v>60</v>
      </c>
      <c r="L36" s="1">
        <f t="shared" si="7"/>
        <v>30</v>
      </c>
      <c r="M36" s="1">
        <f t="shared" si="7"/>
        <v>50</v>
      </c>
      <c r="N36" s="1">
        <f t="shared" si="7"/>
        <v>0</v>
      </c>
      <c r="O36" s="1">
        <f t="shared" si="7"/>
        <v>500</v>
      </c>
      <c r="P36" s="1"/>
      <c r="Q36" s="1">
        <f>Q37+Q38+Q39</f>
        <v>8</v>
      </c>
      <c r="R36" s="1">
        <f>R37+R38+R39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60</v>
      </c>
      <c r="L38" s="1">
        <v>30</v>
      </c>
      <c r="M38" s="1">
        <v>50</v>
      </c>
      <c r="N38" s="1"/>
      <c r="O38" s="1">
        <v>500</v>
      </c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710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/>
      <c r="L39" s="1"/>
      <c r="M39" s="1"/>
      <c r="N39" s="1"/>
      <c r="O39" s="1"/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93</v>
      </c>
    </row>
    <row r="40" spans="1:27" ht="12.75">
      <c r="A40" s="5" t="s">
        <v>14</v>
      </c>
      <c r="B40" s="1">
        <f>B11+B15+B28+B29+B30+B31+B32</f>
        <v>500</v>
      </c>
      <c r="C40" s="1">
        <f>C11+C15+C28+C29+C30+C31+C32</f>
        <v>1000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15</v>
      </c>
      <c r="H40" s="1">
        <f t="shared" si="8"/>
        <v>0</v>
      </c>
      <c r="I40" s="1">
        <f t="shared" si="8"/>
        <v>40</v>
      </c>
      <c r="J40" s="1">
        <f t="shared" si="8"/>
        <v>250</v>
      </c>
      <c r="K40" s="1">
        <f t="shared" si="8"/>
        <v>60</v>
      </c>
      <c r="L40" s="1">
        <f t="shared" si="8"/>
        <v>30</v>
      </c>
      <c r="M40" s="1">
        <f t="shared" si="8"/>
        <v>50</v>
      </c>
      <c r="N40" s="1">
        <f t="shared" si="8"/>
        <v>860</v>
      </c>
      <c r="O40" s="1">
        <v>500</v>
      </c>
      <c r="P40" s="1"/>
      <c r="Q40" s="1">
        <f>Q11+Q15+Q28+Q29+Q30+Q31+Q32</f>
        <v>1515</v>
      </c>
      <c r="R40" s="1">
        <f>R11+R15+R28+R29+R30+R31+R32</f>
        <v>1115</v>
      </c>
      <c r="S40" s="1"/>
      <c r="T40" s="1">
        <f>T11+T15+T28+T29+T30+T31+T32</f>
        <v>15</v>
      </c>
      <c r="U40" s="1">
        <v>10</v>
      </c>
      <c r="V40" s="1">
        <f>V11+V15+V28+V29+V30+V31+V32</f>
        <v>120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5000</v>
      </c>
      <c r="AA40" s="6">
        <f>AA11+AA15+AA28+AA29+AA30+AA31+AA32</f>
        <v>11382</v>
      </c>
    </row>
  </sheetData>
  <sheetProtection/>
  <mergeCells count="27">
    <mergeCell ref="Z1:Z8"/>
    <mergeCell ref="O1:O8"/>
    <mergeCell ref="P1:P8"/>
    <mergeCell ref="AA1:AA8"/>
    <mergeCell ref="U1:U8"/>
    <mergeCell ref="V1:V8"/>
    <mergeCell ref="W1:W8"/>
    <mergeCell ref="X1:X8"/>
    <mergeCell ref="S1:S8"/>
    <mergeCell ref="T1:T8"/>
    <mergeCell ref="Y1:Y8"/>
    <mergeCell ref="Q1:Q8"/>
    <mergeCell ref="R1:R8"/>
    <mergeCell ref="G1:G8"/>
    <mergeCell ref="H1:H8"/>
    <mergeCell ref="I1:I8"/>
    <mergeCell ref="J1:J8"/>
    <mergeCell ref="K1:K8"/>
    <mergeCell ref="L1:L8"/>
    <mergeCell ref="M1:M8"/>
    <mergeCell ref="N1:N8"/>
    <mergeCell ref="E1:E8"/>
    <mergeCell ref="F1:F8"/>
    <mergeCell ref="A1:A8"/>
    <mergeCell ref="B1:B8"/>
    <mergeCell ref="C1:C8"/>
    <mergeCell ref="D1:D8"/>
  </mergeCells>
  <printOptions/>
  <pageMargins left="0.75" right="0.75" top="1" bottom="1" header="0.5" footer="0.5"/>
  <pageSetup fitToHeight="1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zoomScaleSheetLayoutView="75" zoomScalePageLayoutView="0" workbookViewId="0" topLeftCell="A1">
      <selection activeCell="K12" sqref="K12"/>
    </sheetView>
  </sheetViews>
  <sheetFormatPr defaultColWidth="9.125" defaultRowHeight="12.75"/>
  <cols>
    <col min="1" max="1" width="28.50390625" style="8" customWidth="1"/>
    <col min="2" max="7" width="9.125" style="8" customWidth="1"/>
    <col min="8" max="8" width="19.625" style="8" customWidth="1"/>
    <col min="9" max="9" width="14.00390625" style="8" customWidth="1"/>
    <col min="10" max="16384" width="9.125" style="8" customWidth="1"/>
  </cols>
  <sheetData>
    <row r="1" spans="8:9" s="7" customFormat="1" ht="15.75" customHeight="1">
      <c r="H1" s="9"/>
      <c r="I1" s="9"/>
    </row>
    <row r="2" spans="1:10" ht="16.5" customHeight="1">
      <c r="A2" s="11"/>
      <c r="B2" s="11"/>
      <c r="C2" s="12"/>
      <c r="D2" s="12"/>
      <c r="E2" s="12"/>
      <c r="F2" s="12"/>
      <c r="G2" s="12"/>
      <c r="H2" s="41" t="s">
        <v>55</v>
      </c>
      <c r="I2" s="41"/>
      <c r="J2" s="11"/>
    </row>
    <row r="3" spans="1:10" ht="15" hidden="1">
      <c r="A3" s="11"/>
      <c r="B3" s="11"/>
      <c r="C3" s="12"/>
      <c r="D3" s="12"/>
      <c r="E3" s="12"/>
      <c r="F3" s="12"/>
      <c r="G3" s="12"/>
      <c r="H3" s="12"/>
      <c r="I3" s="12"/>
      <c r="J3" s="11"/>
    </row>
    <row r="4" spans="1:10" ht="15" hidden="1">
      <c r="A4" s="13"/>
      <c r="B4" s="13"/>
      <c r="C4" s="38"/>
      <c r="D4" s="38"/>
      <c r="E4" s="38"/>
      <c r="F4" s="38"/>
      <c r="G4" s="38"/>
      <c r="H4" s="38"/>
      <c r="I4" s="38"/>
      <c r="J4" s="11"/>
    </row>
    <row r="5" spans="1:10" ht="15" hidden="1">
      <c r="A5" s="13"/>
      <c r="B5" s="13"/>
      <c r="C5" s="38"/>
      <c r="D5" s="38"/>
      <c r="E5" s="38"/>
      <c r="F5" s="38"/>
      <c r="G5" s="38"/>
      <c r="H5" s="38"/>
      <c r="I5" s="38"/>
      <c r="J5" s="11"/>
    </row>
    <row r="6" spans="1:10" ht="15" hidden="1">
      <c r="A6" s="14"/>
      <c r="B6" s="13"/>
      <c r="C6" s="38"/>
      <c r="D6" s="38"/>
      <c r="E6" s="38"/>
      <c r="F6" s="38"/>
      <c r="G6" s="38"/>
      <c r="H6" s="38"/>
      <c r="I6" s="38"/>
      <c r="J6" s="11"/>
    </row>
    <row r="7" spans="1:10" ht="15" hidden="1">
      <c r="A7" s="13"/>
      <c r="B7" s="13"/>
      <c r="C7" s="38"/>
      <c r="D7" s="38"/>
      <c r="E7" s="38"/>
      <c r="F7" s="38"/>
      <c r="G7" s="38"/>
      <c r="H7" s="38"/>
      <c r="I7" s="38"/>
      <c r="J7" s="11"/>
    </row>
    <row r="8" spans="1:10" ht="15">
      <c r="A8" s="13"/>
      <c r="B8" s="13"/>
      <c r="C8" s="12"/>
      <c r="D8" s="12"/>
      <c r="E8" s="12"/>
      <c r="F8" s="12"/>
      <c r="G8" s="12"/>
      <c r="H8" s="41" t="s">
        <v>56</v>
      </c>
      <c r="I8" s="41"/>
      <c r="J8" s="11"/>
    </row>
    <row r="9" spans="1:10" ht="15">
      <c r="A9" s="13"/>
      <c r="B9" s="13"/>
      <c r="C9" s="12"/>
      <c r="D9" s="12"/>
      <c r="E9" s="12"/>
      <c r="F9" s="12"/>
      <c r="G9" s="12"/>
      <c r="H9" s="41" t="s">
        <v>84</v>
      </c>
      <c r="I9" s="41"/>
      <c r="J9" s="11"/>
    </row>
    <row r="10" spans="1:10" ht="15">
      <c r="A10" s="13"/>
      <c r="B10" s="13"/>
      <c r="C10" s="13"/>
      <c r="D10" s="13"/>
      <c r="E10" s="13"/>
      <c r="F10" s="13"/>
      <c r="G10" s="13"/>
      <c r="H10" s="40"/>
      <c r="I10" s="40"/>
      <c r="J10" s="11"/>
    </row>
    <row r="11" spans="1:10" ht="15">
      <c r="A11" s="39" t="s">
        <v>80</v>
      </c>
      <c r="B11" s="40"/>
      <c r="C11" s="40"/>
      <c r="D11" s="40"/>
      <c r="E11" s="40"/>
      <c r="F11" s="40"/>
      <c r="G11" s="40"/>
      <c r="H11" s="40"/>
      <c r="I11" s="40"/>
      <c r="J11" s="11"/>
    </row>
    <row r="12" spans="1:10" ht="15">
      <c r="A12" s="39" t="s">
        <v>83</v>
      </c>
      <c r="B12" s="40"/>
      <c r="C12" s="40"/>
      <c r="D12" s="40"/>
      <c r="E12" s="40"/>
      <c r="F12" s="40"/>
      <c r="G12" s="40"/>
      <c r="H12" s="40"/>
      <c r="I12" s="40"/>
      <c r="J12" s="11"/>
    </row>
    <row r="13" spans="1:10" ht="15">
      <c r="A13" s="15"/>
      <c r="B13" s="11"/>
      <c r="C13" s="11"/>
      <c r="D13" s="11"/>
      <c r="E13" s="11"/>
      <c r="F13" s="11"/>
      <c r="G13" s="11"/>
      <c r="H13" s="15"/>
      <c r="I13" s="15"/>
      <c r="J13" s="11"/>
    </row>
    <row r="14" spans="1:10" ht="15">
      <c r="A14" s="15"/>
      <c r="B14" s="16"/>
      <c r="C14" s="16"/>
      <c r="D14" s="16"/>
      <c r="E14" s="16"/>
      <c r="F14" s="16"/>
      <c r="G14" s="16"/>
      <c r="H14" s="47"/>
      <c r="I14" s="47"/>
      <c r="J14" s="11"/>
    </row>
    <row r="15" spans="1:10" ht="58.5" customHeight="1">
      <c r="A15" s="17" t="s">
        <v>43</v>
      </c>
      <c r="B15" s="42" t="s">
        <v>54</v>
      </c>
      <c r="C15" s="42"/>
      <c r="D15" s="42"/>
      <c r="E15" s="42"/>
      <c r="F15" s="42"/>
      <c r="G15" s="42"/>
      <c r="H15" s="43"/>
      <c r="I15" s="18" t="s">
        <v>77</v>
      </c>
      <c r="J15" s="19" t="s">
        <v>78</v>
      </c>
    </row>
    <row r="16" spans="1:10" ht="31.5" customHeight="1">
      <c r="A16" s="20" t="s">
        <v>66</v>
      </c>
      <c r="B16" s="36" t="s">
        <v>44</v>
      </c>
      <c r="C16" s="36"/>
      <c r="D16" s="36"/>
      <c r="E16" s="36"/>
      <c r="F16" s="36"/>
      <c r="G16" s="36"/>
      <c r="H16" s="37"/>
      <c r="I16" s="21">
        <f>I17</f>
        <v>0</v>
      </c>
      <c r="J16" s="22">
        <v>0</v>
      </c>
    </row>
    <row r="17" spans="1:10" ht="31.5" customHeight="1">
      <c r="A17" s="20" t="s">
        <v>67</v>
      </c>
      <c r="B17" s="36" t="s">
        <v>45</v>
      </c>
      <c r="C17" s="36"/>
      <c r="D17" s="36"/>
      <c r="E17" s="36"/>
      <c r="F17" s="36"/>
      <c r="G17" s="36"/>
      <c r="H17" s="37"/>
      <c r="I17" s="21">
        <f>I18</f>
        <v>0</v>
      </c>
      <c r="J17" s="22">
        <v>0</v>
      </c>
    </row>
    <row r="18" spans="1:10" ht="34.5" customHeight="1">
      <c r="A18" s="23" t="s">
        <v>68</v>
      </c>
      <c r="B18" s="36" t="s">
        <v>69</v>
      </c>
      <c r="C18" s="36"/>
      <c r="D18" s="36"/>
      <c r="E18" s="36"/>
      <c r="F18" s="36"/>
      <c r="G18" s="36"/>
      <c r="H18" s="37"/>
      <c r="I18" s="24">
        <v>0</v>
      </c>
      <c r="J18" s="22">
        <v>0</v>
      </c>
    </row>
    <row r="19" spans="1:10" ht="31.5" customHeight="1">
      <c r="A19" s="25" t="s">
        <v>70</v>
      </c>
      <c r="B19" s="44" t="s">
        <v>53</v>
      </c>
      <c r="C19" s="45"/>
      <c r="D19" s="45"/>
      <c r="E19" s="45"/>
      <c r="F19" s="45"/>
      <c r="G19" s="45"/>
      <c r="H19" s="46"/>
      <c r="I19" s="21">
        <v>0</v>
      </c>
      <c r="J19" s="22">
        <v>0</v>
      </c>
    </row>
    <row r="20" spans="1:10" ht="32.25" customHeight="1">
      <c r="A20" s="25" t="s">
        <v>71</v>
      </c>
      <c r="B20" s="44" t="s">
        <v>72</v>
      </c>
      <c r="C20" s="45"/>
      <c r="D20" s="45"/>
      <c r="E20" s="45"/>
      <c r="F20" s="45"/>
      <c r="G20" s="45"/>
      <c r="H20" s="46"/>
      <c r="I20" s="21">
        <v>0</v>
      </c>
      <c r="J20" s="22">
        <v>0</v>
      </c>
    </row>
    <row r="21" spans="1:10" ht="15">
      <c r="A21" s="20" t="s">
        <v>57</v>
      </c>
      <c r="B21" s="34" t="s">
        <v>73</v>
      </c>
      <c r="C21" s="34"/>
      <c r="D21" s="34"/>
      <c r="E21" s="34"/>
      <c r="F21" s="34"/>
      <c r="G21" s="34"/>
      <c r="H21" s="35"/>
      <c r="I21" s="26">
        <f>-I22+I26</f>
        <v>1790.2000000000007</v>
      </c>
      <c r="J21" s="26">
        <f>-J22+J26</f>
        <v>-229.10000000000036</v>
      </c>
    </row>
    <row r="22" spans="1:10" ht="15">
      <c r="A22" s="20" t="s">
        <v>58</v>
      </c>
      <c r="B22" s="34" t="s">
        <v>46</v>
      </c>
      <c r="C22" s="34"/>
      <c r="D22" s="34"/>
      <c r="E22" s="34"/>
      <c r="F22" s="34"/>
      <c r="G22" s="34"/>
      <c r="H22" s="35"/>
      <c r="I22" s="26">
        <f aca="true" t="shared" si="0" ref="I22:J24">I23</f>
        <v>16327.8</v>
      </c>
      <c r="J22" s="26">
        <f t="shared" si="0"/>
        <v>8329.7</v>
      </c>
    </row>
    <row r="23" spans="1:10" ht="15">
      <c r="A23" s="20" t="s">
        <v>74</v>
      </c>
      <c r="B23" s="34" t="s">
        <v>47</v>
      </c>
      <c r="C23" s="34"/>
      <c r="D23" s="34"/>
      <c r="E23" s="34"/>
      <c r="F23" s="34"/>
      <c r="G23" s="34"/>
      <c r="H23" s="35"/>
      <c r="I23" s="26">
        <f t="shared" si="0"/>
        <v>16327.8</v>
      </c>
      <c r="J23" s="26">
        <f t="shared" si="0"/>
        <v>8329.7</v>
      </c>
    </row>
    <row r="24" spans="1:10" ht="15">
      <c r="A24" s="20" t="s">
        <v>59</v>
      </c>
      <c r="B24" s="34" t="s">
        <v>48</v>
      </c>
      <c r="C24" s="34"/>
      <c r="D24" s="34"/>
      <c r="E24" s="34"/>
      <c r="F24" s="34"/>
      <c r="G24" s="34"/>
      <c r="H24" s="34"/>
      <c r="I24" s="26">
        <f t="shared" si="0"/>
        <v>16327.8</v>
      </c>
      <c r="J24" s="26">
        <f t="shared" si="0"/>
        <v>8329.7</v>
      </c>
    </row>
    <row r="25" spans="1:10" ht="30.75" customHeight="1">
      <c r="A25" s="20" t="s">
        <v>60</v>
      </c>
      <c r="B25" s="51" t="s">
        <v>75</v>
      </c>
      <c r="C25" s="52"/>
      <c r="D25" s="52"/>
      <c r="E25" s="52"/>
      <c r="F25" s="52"/>
      <c r="G25" s="52"/>
      <c r="H25" s="53"/>
      <c r="I25" s="26">
        <v>16327.8</v>
      </c>
      <c r="J25" s="26">
        <v>8329.7</v>
      </c>
    </row>
    <row r="26" spans="1:10" ht="15">
      <c r="A26" s="20" t="s">
        <v>61</v>
      </c>
      <c r="B26" s="34" t="s">
        <v>50</v>
      </c>
      <c r="C26" s="34"/>
      <c r="D26" s="34"/>
      <c r="E26" s="34"/>
      <c r="F26" s="34"/>
      <c r="G26" s="34"/>
      <c r="H26" s="34"/>
      <c r="I26" s="26">
        <f aca="true" t="shared" si="1" ref="I26:J28">I27</f>
        <v>18118</v>
      </c>
      <c r="J26" s="26">
        <f t="shared" si="1"/>
        <v>8100.6</v>
      </c>
    </row>
    <row r="27" spans="1:10" ht="15">
      <c r="A27" s="20" t="s">
        <v>62</v>
      </c>
      <c r="B27" s="34" t="s">
        <v>49</v>
      </c>
      <c r="C27" s="34"/>
      <c r="D27" s="34"/>
      <c r="E27" s="34"/>
      <c r="F27" s="34"/>
      <c r="G27" s="34"/>
      <c r="H27" s="34"/>
      <c r="I27" s="26">
        <f t="shared" si="1"/>
        <v>18118</v>
      </c>
      <c r="J27" s="26">
        <f t="shared" si="1"/>
        <v>8100.6</v>
      </c>
    </row>
    <row r="28" spans="1:10" ht="15">
      <c r="A28" s="20" t="s">
        <v>63</v>
      </c>
      <c r="B28" s="34" t="s">
        <v>51</v>
      </c>
      <c r="C28" s="34"/>
      <c r="D28" s="34"/>
      <c r="E28" s="34"/>
      <c r="F28" s="34"/>
      <c r="G28" s="34"/>
      <c r="H28" s="34"/>
      <c r="I28" s="26">
        <f t="shared" si="1"/>
        <v>18118</v>
      </c>
      <c r="J28" s="26">
        <f t="shared" si="1"/>
        <v>8100.6</v>
      </c>
    </row>
    <row r="29" spans="1:10" ht="18.75" customHeight="1">
      <c r="A29" s="20" t="s">
        <v>64</v>
      </c>
      <c r="B29" s="51" t="s">
        <v>76</v>
      </c>
      <c r="C29" s="52"/>
      <c r="D29" s="52"/>
      <c r="E29" s="52"/>
      <c r="F29" s="52"/>
      <c r="G29" s="52"/>
      <c r="H29" s="53"/>
      <c r="I29" s="26">
        <v>18118</v>
      </c>
      <c r="J29" s="22">
        <v>8100.6</v>
      </c>
    </row>
    <row r="30" spans="1:10" ht="15">
      <c r="A30" s="20" t="s">
        <v>65</v>
      </c>
      <c r="B30" s="48" t="s">
        <v>52</v>
      </c>
      <c r="C30" s="49"/>
      <c r="D30" s="49"/>
      <c r="E30" s="49"/>
      <c r="F30" s="49"/>
      <c r="G30" s="49"/>
      <c r="H30" s="50"/>
      <c r="I30" s="26">
        <f>I16+I21</f>
        <v>1790.2000000000007</v>
      </c>
      <c r="J30" s="26">
        <f>J16+J21</f>
        <v>-229.10000000000036</v>
      </c>
    </row>
    <row r="31" spans="1:10" ht="15">
      <c r="A31" s="11"/>
      <c r="B31" s="27"/>
      <c r="C31" s="27"/>
      <c r="D31" s="27"/>
      <c r="E31" s="27"/>
      <c r="F31" s="27"/>
      <c r="G31" s="27"/>
      <c r="H31" s="27"/>
      <c r="I31" s="27"/>
      <c r="J31" s="11"/>
    </row>
    <row r="32" spans="1:10" ht="15">
      <c r="A32" s="11"/>
      <c r="B32" s="11"/>
      <c r="C32" s="11"/>
      <c r="D32" s="11"/>
      <c r="E32" s="11"/>
      <c r="F32" s="11"/>
      <c r="G32" s="11"/>
      <c r="H32" s="11"/>
      <c r="I32" s="11"/>
      <c r="J32" s="11"/>
    </row>
    <row r="33" spans="1:10" ht="1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s="7" customFormat="1" ht="1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s="7" customFormat="1" ht="15">
      <c r="A35" s="28" t="s">
        <v>81</v>
      </c>
      <c r="B35" s="28"/>
      <c r="C35" s="28"/>
      <c r="D35" s="28"/>
      <c r="E35" s="28"/>
      <c r="F35" s="28"/>
      <c r="G35" s="28"/>
      <c r="H35" s="29" t="s">
        <v>79</v>
      </c>
      <c r="I35" s="29"/>
      <c r="J35" s="28"/>
    </row>
    <row r="36" spans="1:10" ht="15">
      <c r="A36" s="10"/>
      <c r="B36" s="10"/>
      <c r="C36" s="10"/>
      <c r="D36" s="10"/>
      <c r="E36" s="10"/>
      <c r="F36" s="10"/>
      <c r="G36" s="10"/>
      <c r="H36" s="10"/>
      <c r="I36" s="10"/>
      <c r="J36" s="10"/>
    </row>
    <row r="39" ht="15">
      <c r="K39" s="8" t="s">
        <v>82</v>
      </c>
    </row>
  </sheetData>
  <sheetProtection/>
  <mergeCells count="27">
    <mergeCell ref="B30:H30"/>
    <mergeCell ref="B23:H23"/>
    <mergeCell ref="B22:H22"/>
    <mergeCell ref="B29:H29"/>
    <mergeCell ref="B26:H26"/>
    <mergeCell ref="B24:H24"/>
    <mergeCell ref="B28:H28"/>
    <mergeCell ref="B27:H27"/>
    <mergeCell ref="B25:H25"/>
    <mergeCell ref="B20:H20"/>
    <mergeCell ref="H2:I2"/>
    <mergeCell ref="B18:H18"/>
    <mergeCell ref="H14:I14"/>
    <mergeCell ref="B16:H16"/>
    <mergeCell ref="B19:H19"/>
    <mergeCell ref="C4:I4"/>
    <mergeCell ref="C7:I7"/>
    <mergeCell ref="B21:H21"/>
    <mergeCell ref="B17:H17"/>
    <mergeCell ref="C5:I5"/>
    <mergeCell ref="A11:I11"/>
    <mergeCell ref="H10:I10"/>
    <mergeCell ref="H8:I8"/>
    <mergeCell ref="B15:H15"/>
    <mergeCell ref="A12:I12"/>
    <mergeCell ref="H9:I9"/>
    <mergeCell ref="C6:I6"/>
  </mergeCells>
  <printOptions/>
  <pageMargins left="0.97" right="0.36" top="1" bottom="1" header="0.5" footer="0.5"/>
  <pageSetup fitToHeight="1" fitToWidth="1" horizontalDpi="200" verticalDpi="200" orientation="portrait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zoomScalePageLayoutView="0" workbookViewId="0" topLeftCell="A7">
      <pane xSplit="15756" topLeftCell="AB1" activePane="topLeft" state="split"/>
      <selection pane="topLeft" activeCell="S12" sqref="S12"/>
      <selection pane="topRight" activeCell="Y16" sqref="Y16:AA39"/>
    </sheetView>
  </sheetViews>
  <sheetFormatPr defaultColWidth="9.00390625" defaultRowHeight="12.75"/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39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40</v>
      </c>
      <c r="W1" s="30" t="s">
        <v>41</v>
      </c>
      <c r="X1" s="30" t="s">
        <v>42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592</v>
      </c>
      <c r="C11" s="1">
        <f>C12+C13</f>
        <v>909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>
        <f>S12+S13</f>
        <v>0</v>
      </c>
      <c r="Q11" s="2">
        <f>Q12+Q13</f>
        <v>549</v>
      </c>
      <c r="R11" s="4">
        <f>R12+R13</f>
        <v>739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2789</v>
      </c>
    </row>
    <row r="12" spans="1:27" ht="12.75">
      <c r="A12" s="1">
        <v>211</v>
      </c>
      <c r="B12" s="1">
        <v>469</v>
      </c>
      <c r="C12" s="1">
        <v>720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435</v>
      </c>
      <c r="R12" s="3">
        <v>586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2210</v>
      </c>
    </row>
    <row r="13" spans="1:27" ht="12.75">
      <c r="A13" s="1">
        <v>213</v>
      </c>
      <c r="B13" s="1">
        <v>123</v>
      </c>
      <c r="C13" s="1">
        <v>189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114</v>
      </c>
      <c r="R13" s="3">
        <v>153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579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50</v>
      </c>
      <c r="D15" s="1"/>
      <c r="E15" s="1"/>
      <c r="F15" s="1">
        <f aca="true" t="shared" si="1" ref="F15:O15">F16+F17+F18+F22+F27</f>
        <v>184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1016</v>
      </c>
      <c r="O15" s="1">
        <f t="shared" si="1"/>
        <v>0</v>
      </c>
      <c r="P15" s="1"/>
      <c r="Q15" s="1">
        <f>Q16+Q17+Q18+Q22+Q27</f>
        <v>673</v>
      </c>
      <c r="R15" s="1">
        <f>R16+R17+R18+R22+R27</f>
        <v>301</v>
      </c>
      <c r="S15" s="1"/>
      <c r="T15" s="1">
        <f>T16+T17+T18+T22+T27</f>
        <v>0</v>
      </c>
      <c r="U15" s="1">
        <f>U16+U17+U18+U22+U27</f>
        <v>10</v>
      </c>
      <c r="V15" s="1">
        <f>V16+V17+V18+V22+V27</f>
        <v>0</v>
      </c>
      <c r="W15" s="1">
        <f>W16+W17+W18+W22+W27</f>
        <v>0</v>
      </c>
      <c r="X15" s="1">
        <f>-X16+X17+X18+X22+X27</f>
        <v>120</v>
      </c>
      <c r="Y15" s="1"/>
      <c r="Z15" s="1">
        <f>Z16+Z17+Z18+Z22+Z27</f>
        <v>0</v>
      </c>
      <c r="AA15" s="1">
        <f>AA16+AA17+AA18+AA22+AA27</f>
        <v>2604</v>
      </c>
    </row>
    <row r="16" spans="1:27" ht="12.75">
      <c r="A16" s="1">
        <v>221</v>
      </c>
      <c r="B16" s="1"/>
      <c r="C16" s="1">
        <v>50</v>
      </c>
      <c r="D16" s="1"/>
      <c r="E16" s="1"/>
      <c r="F16" s="1">
        <v>60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80</v>
      </c>
      <c r="S16" s="1"/>
      <c r="T16" s="1"/>
      <c r="U16" s="1"/>
      <c r="V16" s="1"/>
      <c r="W16" s="1"/>
      <c r="X16" s="1"/>
      <c r="Y16" s="1"/>
      <c r="Z16" s="1"/>
      <c r="AA16" s="1">
        <f>SUM(C16:Z16)</f>
        <v>190</v>
      </c>
    </row>
    <row r="17" spans="1:27" ht="12.75">
      <c r="A17" s="1">
        <v>222</v>
      </c>
      <c r="B17" s="1"/>
      <c r="C17" s="1"/>
      <c r="D17" s="1"/>
      <c r="E17" s="1"/>
      <c r="F17" s="1">
        <v>14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SUM(C17:Z17)</f>
        <v>14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10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320</v>
      </c>
      <c r="R18" s="1">
        <f>R19+R20+R21</f>
        <v>101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f>AA19+AA20+AA21</f>
        <v>681</v>
      </c>
    </row>
    <row r="19" spans="1:27" ht="12.75">
      <c r="A19" s="1" t="s">
        <v>2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310</v>
      </c>
      <c r="R19" s="1">
        <v>76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386</v>
      </c>
    </row>
    <row r="20" spans="1:27" ht="12.75">
      <c r="A20" s="1" t="s">
        <v>3</v>
      </c>
      <c r="B20" s="1"/>
      <c r="C20" s="1"/>
      <c r="D20" s="1"/>
      <c r="E20" s="1"/>
      <c r="F20" s="1">
        <v>10</v>
      </c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10</v>
      </c>
      <c r="R20" s="1">
        <v>20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290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5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5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0</v>
      </c>
      <c r="P22" s="1"/>
      <c r="Q22" s="1">
        <f>Q23+Q24+Q25+Q26</f>
        <v>351</v>
      </c>
      <c r="R22" s="1">
        <f>R23+R24+R25+R26</f>
        <v>36</v>
      </c>
      <c r="S22" s="1"/>
      <c r="T22" s="1">
        <f>T23+T24+T25+T26</f>
        <v>0</v>
      </c>
      <c r="U22" s="1">
        <f>U23+U24+U25+U26</f>
        <v>10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AA23+AA24+AA25+AA26</f>
        <v>397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351</v>
      </c>
      <c r="R23" s="1"/>
      <c r="S23" s="1"/>
      <c r="T23" s="1"/>
      <c r="U23" s="1"/>
      <c r="V23" s="1"/>
      <c r="W23" s="1"/>
      <c r="X23" s="1"/>
      <c r="Y23" s="1"/>
      <c r="Z23" s="1"/>
      <c r="AA23" s="1">
        <f>SUM(C23:Z23)</f>
        <v>351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v>16</v>
      </c>
      <c r="S24" s="1"/>
      <c r="T24" s="1"/>
      <c r="U24" s="1"/>
      <c r="V24" s="1"/>
      <c r="W24" s="1"/>
      <c r="X24" s="1"/>
      <c r="Y24" s="1"/>
      <c r="Z24" s="1"/>
      <c r="AA24" s="1">
        <f>SUM(C24:Z24)</f>
        <v>16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>
        <v>20</v>
      </c>
      <c r="S25" s="1"/>
      <c r="T25" s="1"/>
      <c r="U25" s="1">
        <v>10</v>
      </c>
      <c r="V25" s="1"/>
      <c r="W25" s="1"/>
      <c r="X25" s="1"/>
      <c r="Y25" s="1"/>
      <c r="Z25" s="1"/>
      <c r="AA25" s="1">
        <f>SUM(C25:Z25)</f>
        <v>30</v>
      </c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SUM(C26:Z26)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100</v>
      </c>
      <c r="G27" s="1"/>
      <c r="H27" s="1"/>
      <c r="I27" s="1"/>
      <c r="J27" s="1"/>
      <c r="K27" s="1"/>
      <c r="L27" s="1"/>
      <c r="M27" s="1"/>
      <c r="N27" s="1">
        <v>1016</v>
      </c>
      <c r="O27" s="1"/>
      <c r="P27" s="1"/>
      <c r="Q27" s="1">
        <v>2</v>
      </c>
      <c r="R27" s="1">
        <v>84</v>
      </c>
      <c r="S27" s="1"/>
      <c r="T27" s="1"/>
      <c r="U27" s="1"/>
      <c r="V27" s="1"/>
      <c r="W27" s="1"/>
      <c r="X27" s="1">
        <v>120</v>
      </c>
      <c r="Y27" s="1"/>
      <c r="Z27" s="1"/>
      <c r="AA27" s="1">
        <f>SUM(C27:Z27)</f>
        <v>1322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5982</v>
      </c>
      <c r="AA29" s="1">
        <f>SUM(C29:Z29)</f>
        <v>5982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>
        <f>SUM(C30:Z30)</f>
        <v>0</v>
      </c>
    </row>
    <row r="31" spans="1:27" ht="12.75">
      <c r="A31" s="1">
        <v>290</v>
      </c>
      <c r="B31" s="1"/>
      <c r="C31" s="1">
        <v>190</v>
      </c>
      <c r="D31" s="1">
        <v>20</v>
      </c>
      <c r="E31" s="1"/>
      <c r="F31" s="1"/>
      <c r="G31" s="1"/>
      <c r="H31" s="1">
        <v>15</v>
      </c>
      <c r="I31" s="1"/>
      <c r="J31" s="1"/>
      <c r="K31" s="1"/>
      <c r="L31" s="1"/>
      <c r="M31" s="1"/>
      <c r="N31" s="1"/>
      <c r="O31" s="1"/>
      <c r="P31" s="1"/>
      <c r="Q31" s="1">
        <v>170</v>
      </c>
      <c r="R31" s="1">
        <v>10</v>
      </c>
      <c r="S31" s="1"/>
      <c r="T31" s="1"/>
      <c r="U31" s="1"/>
      <c r="V31" s="1"/>
      <c r="W31" s="1"/>
      <c r="X31" s="1"/>
      <c r="Y31" s="1"/>
      <c r="Z31" s="1"/>
      <c r="AA31" s="1">
        <f>SUM(C31:Z31)</f>
        <v>405</v>
      </c>
    </row>
    <row r="32" spans="1:27" ht="12.75">
      <c r="A32" s="1">
        <v>300</v>
      </c>
      <c r="B32" s="1">
        <f>B33+B36</f>
        <v>0</v>
      </c>
      <c r="C32" s="1">
        <f>C33+C36</f>
        <v>10</v>
      </c>
      <c r="D32" s="1"/>
      <c r="E32" s="1"/>
      <c r="F32" s="1">
        <f aca="true" t="shared" si="4" ref="F32:O32">F33+F36</f>
        <v>96</v>
      </c>
      <c r="G32" s="1">
        <f t="shared" si="4"/>
        <v>0</v>
      </c>
      <c r="H32" s="1">
        <f t="shared" si="4"/>
        <v>0</v>
      </c>
      <c r="I32" s="1">
        <f t="shared" si="4"/>
        <v>40</v>
      </c>
      <c r="J32" s="1">
        <f t="shared" si="4"/>
        <v>0</v>
      </c>
      <c r="K32" s="1">
        <f t="shared" si="4"/>
        <v>60</v>
      </c>
      <c r="L32" s="1">
        <f t="shared" si="4"/>
        <v>30</v>
      </c>
      <c r="M32" s="1">
        <f t="shared" si="4"/>
        <v>50</v>
      </c>
      <c r="N32" s="1">
        <f t="shared" si="4"/>
        <v>0</v>
      </c>
      <c r="O32" s="1">
        <f t="shared" si="4"/>
        <v>500</v>
      </c>
      <c r="P32" s="1"/>
      <c r="Q32" s="1">
        <f>Q33+Q36</f>
        <v>108</v>
      </c>
      <c r="R32" s="1">
        <f>R33+R36</f>
        <v>120</v>
      </c>
      <c r="S32" s="1"/>
      <c r="T32" s="1">
        <f>T33+T36</f>
        <v>15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1029</v>
      </c>
    </row>
    <row r="33" spans="1:27" ht="12.75">
      <c r="A33" s="1">
        <v>310</v>
      </c>
      <c r="B33" s="1">
        <f>B34+B35</f>
        <v>0</v>
      </c>
      <c r="C33" s="1">
        <f>C34+C35</f>
        <v>10</v>
      </c>
      <c r="D33" s="1"/>
      <c r="E33" s="1"/>
      <c r="F33" s="1">
        <f aca="true" t="shared" si="5" ref="F33:O33">F34+F35</f>
        <v>81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100</v>
      </c>
      <c r="R33" s="1">
        <f>R34+R35</f>
        <v>20</v>
      </c>
      <c r="S33" s="1"/>
      <c r="T33" s="1">
        <f>T34+T35</f>
        <v>15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226</v>
      </c>
    </row>
    <row r="34" spans="1:27" ht="12.75">
      <c r="A34" s="1" t="s">
        <v>9</v>
      </c>
      <c r="B34" s="1"/>
      <c r="C34" s="1">
        <v>10</v>
      </c>
      <c r="D34" s="1"/>
      <c r="E34" s="1"/>
      <c r="F34" s="1">
        <v>81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100</v>
      </c>
      <c r="R34" s="1">
        <v>20</v>
      </c>
      <c r="S34" s="1"/>
      <c r="T34" s="1">
        <v>15</v>
      </c>
      <c r="U34" s="1"/>
      <c r="V34" s="1"/>
      <c r="W34" s="1"/>
      <c r="X34" s="1"/>
      <c r="Y34" s="1"/>
      <c r="Z34" s="1"/>
      <c r="AA34" s="1">
        <f>SUM(C34:Z34)</f>
        <v>226</v>
      </c>
    </row>
    <row r="35" spans="1:27" ht="12.75">
      <c r="A35" s="1" t="s">
        <v>10</v>
      </c>
      <c r="B35" s="1"/>
      <c r="C35" s="1"/>
      <c r="D35" s="1">
        <f>SUM(D34)</f>
        <v>0</v>
      </c>
      <c r="E35" s="1"/>
      <c r="F35" s="1"/>
      <c r="G35" s="1"/>
      <c r="H35" s="1"/>
      <c r="I35" s="1">
        <f>SUM(I34)</f>
        <v>0</v>
      </c>
      <c r="J35" s="1">
        <f>SUM(J34)</f>
        <v>0</v>
      </c>
      <c r="K35" s="1">
        <f>SUM(K34)</f>
        <v>0</v>
      </c>
      <c r="L35" s="1">
        <f>SUM(L34)</f>
        <v>0</v>
      </c>
      <c r="M35" s="1">
        <f>SUM(M34)</f>
        <v>0</v>
      </c>
      <c r="N35" s="1"/>
      <c r="O35" s="1">
        <f>SUM(O34)</f>
        <v>0</v>
      </c>
      <c r="P35" s="1"/>
      <c r="Q35" s="1"/>
      <c r="R35" s="1"/>
      <c r="S35" s="1"/>
      <c r="T35" s="1"/>
      <c r="U35" s="1"/>
      <c r="V35" s="1"/>
      <c r="W35" s="1"/>
      <c r="X35" s="1"/>
      <c r="Y35" s="1">
        <f>SUM(Y34)</f>
        <v>0</v>
      </c>
      <c r="Z35" s="1"/>
      <c r="AA35" s="1">
        <f>SUM(C35:Z35)</f>
        <v>0</v>
      </c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6" ref="F36:O36">F37+F38+F39</f>
        <v>15</v>
      </c>
      <c r="G36" s="1">
        <f t="shared" si="6"/>
        <v>0</v>
      </c>
      <c r="H36" s="1">
        <f t="shared" si="6"/>
        <v>0</v>
      </c>
      <c r="I36" s="1">
        <f t="shared" si="6"/>
        <v>40</v>
      </c>
      <c r="J36" s="1">
        <f t="shared" si="6"/>
        <v>0</v>
      </c>
      <c r="K36" s="1">
        <f t="shared" si="6"/>
        <v>60</v>
      </c>
      <c r="L36" s="1">
        <f t="shared" si="6"/>
        <v>30</v>
      </c>
      <c r="M36" s="1">
        <f t="shared" si="6"/>
        <v>50</v>
      </c>
      <c r="N36" s="1">
        <f t="shared" si="6"/>
        <v>0</v>
      </c>
      <c r="O36" s="1">
        <f t="shared" si="6"/>
        <v>500</v>
      </c>
      <c r="P36" s="1"/>
      <c r="Q36" s="1">
        <f>Q37+Q38+Q39</f>
        <v>8</v>
      </c>
      <c r="R36" s="1">
        <f>R38+R39</f>
        <v>100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803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0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>
        <v>5</v>
      </c>
      <c r="R38" s="1">
        <v>65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70</v>
      </c>
    </row>
    <row r="39" spans="1:27" ht="12.75">
      <c r="A39" s="1" t="s">
        <v>13</v>
      </c>
      <c r="B39" s="1"/>
      <c r="C39" s="1"/>
      <c r="D39" s="1"/>
      <c r="E39" s="1"/>
      <c r="F39" s="1">
        <v>15</v>
      </c>
      <c r="G39" s="1"/>
      <c r="H39" s="1"/>
      <c r="I39" s="1">
        <v>40</v>
      </c>
      <c r="J39" s="1"/>
      <c r="K39" s="1">
        <v>60</v>
      </c>
      <c r="L39" s="1">
        <v>30</v>
      </c>
      <c r="M39" s="1">
        <v>50</v>
      </c>
      <c r="N39" s="1"/>
      <c r="O39" s="1">
        <v>500</v>
      </c>
      <c r="P39" s="1"/>
      <c r="Q39" s="1">
        <v>3</v>
      </c>
      <c r="R39" s="1">
        <v>35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733</v>
      </c>
    </row>
    <row r="40" spans="1:27" ht="12.75">
      <c r="A40" s="5" t="s">
        <v>14</v>
      </c>
      <c r="B40" s="1">
        <f>B11+B15+B28+B29+B30+B31+B32</f>
        <v>592</v>
      </c>
      <c r="C40" s="1">
        <f>C11+C15+C28+C29+C30+C31+C32</f>
        <v>1159</v>
      </c>
      <c r="D40" s="1">
        <f>D11+D15+D28+D29+D30+D31+D32</f>
        <v>20</v>
      </c>
      <c r="E40" s="1"/>
      <c r="F40" s="1">
        <f aca="true" t="shared" si="7" ref="F40:Q40">F11+F15+F28+F29+F30+F31+F32</f>
        <v>280</v>
      </c>
      <c r="G40" s="1">
        <f t="shared" si="7"/>
        <v>0</v>
      </c>
      <c r="H40" s="1">
        <f t="shared" si="7"/>
        <v>15</v>
      </c>
      <c r="I40" s="1">
        <f t="shared" si="7"/>
        <v>40</v>
      </c>
      <c r="J40" s="1">
        <f t="shared" si="7"/>
        <v>250</v>
      </c>
      <c r="K40" s="1">
        <f t="shared" si="7"/>
        <v>60</v>
      </c>
      <c r="L40" s="1">
        <f t="shared" si="7"/>
        <v>30</v>
      </c>
      <c r="M40" s="1">
        <f t="shared" si="7"/>
        <v>50</v>
      </c>
      <c r="N40" s="1">
        <f t="shared" si="7"/>
        <v>1016</v>
      </c>
      <c r="O40" s="1">
        <v>500</v>
      </c>
      <c r="P40" s="1"/>
      <c r="Q40" s="1">
        <f t="shared" si="7"/>
        <v>1500</v>
      </c>
      <c r="R40" s="1">
        <f>R11+R15+R28+R29+R30+R31+R32</f>
        <v>1170</v>
      </c>
      <c r="S40" s="1"/>
      <c r="T40" s="1">
        <f>T11+T15+T28+T29+T30+T31+T32</f>
        <v>15</v>
      </c>
      <c r="U40" s="1">
        <v>10</v>
      </c>
      <c r="V40" s="1">
        <f>V11+V15+V28+V29+V30+V31+V32</f>
        <v>0</v>
      </c>
      <c r="W40" s="1">
        <f>W11+W15+W28+W29+W30+W31+W32</f>
        <v>0</v>
      </c>
      <c r="X40" s="1">
        <f>X11+X15+X28+X29+X30+X31+X32</f>
        <v>120</v>
      </c>
      <c r="Y40" s="1"/>
      <c r="Z40" s="1">
        <f>Z11+Z15+Z28+Z29+Z30+Z31+Z32</f>
        <v>5982</v>
      </c>
      <c r="AA40" s="6">
        <f>AA11+AA15+AA28+AA29+AA30+AA31+AA32</f>
        <v>12809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fitToHeight="1" fitToWidth="1" horizontalDpi="200" verticalDpi="2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0"/>
  <sheetViews>
    <sheetView zoomScalePageLayoutView="0" workbookViewId="0" topLeftCell="L10">
      <selection activeCell="P11" sqref="P11"/>
    </sheetView>
  </sheetViews>
  <sheetFormatPr defaultColWidth="9.00390625" defaultRowHeight="12.75"/>
  <cols>
    <col min="5" max="5" width="4.125" style="0" customWidth="1"/>
    <col min="16" max="16" width="3.125" style="0" customWidth="1"/>
    <col min="19" max="19" width="3.625" style="0" customWidth="1"/>
    <col min="25" max="25" width="2.625" style="0" customWidth="1"/>
  </cols>
  <sheetData>
    <row r="1" spans="1:27" ht="12.75">
      <c r="A1" s="32"/>
      <c r="B1" s="30" t="s">
        <v>0</v>
      </c>
      <c r="C1" s="30" t="s">
        <v>15</v>
      </c>
      <c r="D1" s="30" t="s">
        <v>16</v>
      </c>
      <c r="E1" s="30" t="s">
        <v>17</v>
      </c>
      <c r="F1" s="30" t="s">
        <v>18</v>
      </c>
      <c r="G1" s="30" t="s">
        <v>19</v>
      </c>
      <c r="H1" s="30" t="s">
        <v>20</v>
      </c>
      <c r="I1" s="30" t="s">
        <v>21</v>
      </c>
      <c r="J1" s="30" t="s">
        <v>22</v>
      </c>
      <c r="K1" s="30" t="s">
        <v>23</v>
      </c>
      <c r="L1" s="30" t="s">
        <v>24</v>
      </c>
      <c r="M1" s="30" t="s">
        <v>25</v>
      </c>
      <c r="N1" s="30" t="s">
        <v>26</v>
      </c>
      <c r="O1" s="30" t="s">
        <v>27</v>
      </c>
      <c r="P1" s="31" t="s">
        <v>28</v>
      </c>
      <c r="Q1" s="31" t="s">
        <v>29</v>
      </c>
      <c r="R1" s="31" t="s">
        <v>30</v>
      </c>
      <c r="S1" s="31" t="s">
        <v>31</v>
      </c>
      <c r="T1" s="31" t="s">
        <v>32</v>
      </c>
      <c r="U1" s="30" t="s">
        <v>33</v>
      </c>
      <c r="V1" s="30" t="s">
        <v>34</v>
      </c>
      <c r="W1" s="30" t="s">
        <v>35</v>
      </c>
      <c r="X1" s="30" t="s">
        <v>36</v>
      </c>
      <c r="Y1" s="30" t="s">
        <v>37</v>
      </c>
      <c r="Z1" s="30" t="s">
        <v>38</v>
      </c>
      <c r="AA1" s="30" t="s">
        <v>14</v>
      </c>
    </row>
    <row r="2" spans="1:27" ht="12.75">
      <c r="A2" s="32"/>
      <c r="B2" s="30"/>
      <c r="C2" s="30"/>
      <c r="D2" s="30"/>
      <c r="E2" s="30"/>
      <c r="F2" s="33"/>
      <c r="G2" s="30"/>
      <c r="H2" s="30"/>
      <c r="I2" s="30"/>
      <c r="J2" s="30"/>
      <c r="K2" s="30"/>
      <c r="L2" s="30"/>
      <c r="M2" s="30"/>
      <c r="N2" s="30"/>
      <c r="O2" s="30"/>
      <c r="P2" s="31"/>
      <c r="Q2" s="31"/>
      <c r="R2" s="31"/>
      <c r="S2" s="31"/>
      <c r="T2" s="31"/>
      <c r="U2" s="30"/>
      <c r="V2" s="30"/>
      <c r="W2" s="30"/>
      <c r="X2" s="30"/>
      <c r="Y2" s="30"/>
      <c r="Z2" s="30"/>
      <c r="AA2" s="30"/>
    </row>
    <row r="3" spans="1:27" ht="12.75">
      <c r="A3" s="32"/>
      <c r="B3" s="30"/>
      <c r="C3" s="30"/>
      <c r="D3" s="30"/>
      <c r="E3" s="30"/>
      <c r="F3" s="33"/>
      <c r="G3" s="30"/>
      <c r="H3" s="30"/>
      <c r="I3" s="30"/>
      <c r="J3" s="30"/>
      <c r="K3" s="30"/>
      <c r="L3" s="30"/>
      <c r="M3" s="30"/>
      <c r="N3" s="30"/>
      <c r="O3" s="30"/>
      <c r="P3" s="31"/>
      <c r="Q3" s="31"/>
      <c r="R3" s="31"/>
      <c r="S3" s="31"/>
      <c r="T3" s="31"/>
      <c r="U3" s="30"/>
      <c r="V3" s="30"/>
      <c r="W3" s="30"/>
      <c r="X3" s="30"/>
      <c r="Y3" s="30"/>
      <c r="Z3" s="30"/>
      <c r="AA3" s="30"/>
    </row>
    <row r="4" spans="1:27" ht="12.75">
      <c r="A4" s="32"/>
      <c r="B4" s="30"/>
      <c r="C4" s="30"/>
      <c r="D4" s="30"/>
      <c r="E4" s="30"/>
      <c r="F4" s="33"/>
      <c r="G4" s="30"/>
      <c r="H4" s="30"/>
      <c r="I4" s="30"/>
      <c r="J4" s="30"/>
      <c r="K4" s="30"/>
      <c r="L4" s="30"/>
      <c r="M4" s="30"/>
      <c r="N4" s="30"/>
      <c r="O4" s="30"/>
      <c r="P4" s="31"/>
      <c r="Q4" s="31"/>
      <c r="R4" s="31"/>
      <c r="S4" s="31"/>
      <c r="T4" s="31"/>
      <c r="U4" s="30"/>
      <c r="V4" s="30"/>
      <c r="W4" s="30"/>
      <c r="X4" s="30"/>
      <c r="Y4" s="30"/>
      <c r="Z4" s="30"/>
      <c r="AA4" s="30"/>
    </row>
    <row r="5" spans="1:27" ht="12.75">
      <c r="A5" s="32"/>
      <c r="B5" s="30"/>
      <c r="C5" s="30"/>
      <c r="D5" s="30"/>
      <c r="E5" s="30"/>
      <c r="F5" s="33"/>
      <c r="G5" s="30"/>
      <c r="H5" s="30"/>
      <c r="I5" s="30"/>
      <c r="J5" s="30"/>
      <c r="K5" s="30"/>
      <c r="L5" s="30"/>
      <c r="M5" s="30"/>
      <c r="N5" s="30"/>
      <c r="O5" s="30"/>
      <c r="P5" s="31"/>
      <c r="Q5" s="31"/>
      <c r="R5" s="31"/>
      <c r="S5" s="31"/>
      <c r="T5" s="31"/>
      <c r="U5" s="30"/>
      <c r="V5" s="30"/>
      <c r="W5" s="30"/>
      <c r="X5" s="30"/>
      <c r="Y5" s="30"/>
      <c r="Z5" s="30"/>
      <c r="AA5" s="30"/>
    </row>
    <row r="6" spans="1:27" ht="12.75">
      <c r="A6" s="32"/>
      <c r="B6" s="30"/>
      <c r="C6" s="30"/>
      <c r="D6" s="30"/>
      <c r="E6" s="30"/>
      <c r="F6" s="33"/>
      <c r="G6" s="30"/>
      <c r="H6" s="30"/>
      <c r="I6" s="30"/>
      <c r="J6" s="30"/>
      <c r="K6" s="30"/>
      <c r="L6" s="30"/>
      <c r="M6" s="30"/>
      <c r="N6" s="30"/>
      <c r="O6" s="30"/>
      <c r="P6" s="31"/>
      <c r="Q6" s="31"/>
      <c r="R6" s="31"/>
      <c r="S6" s="31"/>
      <c r="T6" s="31"/>
      <c r="U6" s="30"/>
      <c r="V6" s="30"/>
      <c r="W6" s="30"/>
      <c r="X6" s="30"/>
      <c r="Y6" s="30"/>
      <c r="Z6" s="30"/>
      <c r="AA6" s="30"/>
    </row>
    <row r="7" spans="1:27" ht="12.75">
      <c r="A7" s="32"/>
      <c r="B7" s="30"/>
      <c r="C7" s="30"/>
      <c r="D7" s="30"/>
      <c r="E7" s="30"/>
      <c r="F7" s="33"/>
      <c r="G7" s="30"/>
      <c r="H7" s="30"/>
      <c r="I7" s="30"/>
      <c r="J7" s="30"/>
      <c r="K7" s="30"/>
      <c r="L7" s="30"/>
      <c r="M7" s="30"/>
      <c r="N7" s="30"/>
      <c r="O7" s="30"/>
      <c r="P7" s="31"/>
      <c r="Q7" s="31"/>
      <c r="R7" s="31"/>
      <c r="S7" s="31"/>
      <c r="T7" s="31"/>
      <c r="U7" s="30"/>
      <c r="V7" s="30"/>
      <c r="W7" s="30"/>
      <c r="X7" s="30"/>
      <c r="Y7" s="30"/>
      <c r="Z7" s="30"/>
      <c r="AA7" s="30"/>
    </row>
    <row r="8" spans="1:27" ht="12.75">
      <c r="A8" s="32"/>
      <c r="B8" s="30"/>
      <c r="C8" s="30"/>
      <c r="D8" s="30"/>
      <c r="E8" s="30"/>
      <c r="F8" s="33"/>
      <c r="G8" s="30"/>
      <c r="H8" s="30"/>
      <c r="I8" s="30"/>
      <c r="J8" s="30"/>
      <c r="K8" s="30"/>
      <c r="L8" s="30"/>
      <c r="M8" s="30"/>
      <c r="N8" s="30"/>
      <c r="O8" s="30"/>
      <c r="P8" s="31"/>
      <c r="Q8" s="31"/>
      <c r="R8" s="31"/>
      <c r="S8" s="31"/>
      <c r="T8" s="31"/>
      <c r="U8" s="30"/>
      <c r="V8" s="30"/>
      <c r="W8" s="30"/>
      <c r="X8" s="30"/>
      <c r="Y8" s="30"/>
      <c r="Z8" s="30"/>
      <c r="AA8" s="30"/>
    </row>
    <row r="9" spans="1:27" ht="12.75">
      <c r="A9" s="1" t="s">
        <v>1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3"/>
      <c r="S9" s="1"/>
      <c r="T9" s="2"/>
      <c r="U9" s="1"/>
      <c r="V9" s="1"/>
      <c r="W9" s="1"/>
      <c r="X9" s="1"/>
      <c r="Y9" s="1"/>
      <c r="Z9" s="1"/>
      <c r="AA9" s="1"/>
    </row>
    <row r="10" spans="1:27" ht="12.75">
      <c r="A10" s="1">
        <v>200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4"/>
      <c r="S10" s="2"/>
      <c r="T10" s="2"/>
      <c r="U10" s="1"/>
      <c r="V10" s="1"/>
      <c r="W10" s="1"/>
      <c r="X10" s="1"/>
      <c r="Y10" s="1"/>
      <c r="Z10" s="1"/>
      <c r="AA10" s="1"/>
    </row>
    <row r="11" spans="1:27" ht="12.75">
      <c r="A11" s="1">
        <v>210</v>
      </c>
      <c r="B11" s="1">
        <f>B12+B13</f>
        <v>470</v>
      </c>
      <c r="C11" s="1">
        <f>C12+C13</f>
        <v>669</v>
      </c>
      <c r="D11" s="1"/>
      <c r="E11" s="1"/>
      <c r="F11" s="1">
        <f aca="true" t="shared" si="0" ref="F11:M11">I12+I13</f>
        <v>0</v>
      </c>
      <c r="G11" s="1">
        <f t="shared" si="0"/>
        <v>0</v>
      </c>
      <c r="H11" s="1">
        <f t="shared" si="0"/>
        <v>0</v>
      </c>
      <c r="I11" s="1">
        <f t="shared" si="0"/>
        <v>0</v>
      </c>
      <c r="J11" s="1">
        <f t="shared" si="0"/>
        <v>0</v>
      </c>
      <c r="K11" s="1">
        <f t="shared" si="0"/>
        <v>0</v>
      </c>
      <c r="L11" s="1">
        <f t="shared" si="0"/>
        <v>0</v>
      </c>
      <c r="M11" s="1">
        <f t="shared" si="0"/>
        <v>0</v>
      </c>
      <c r="N11" s="1"/>
      <c r="O11" s="1">
        <f>O11+R13</f>
        <v>0</v>
      </c>
      <c r="P11" s="2"/>
      <c r="Q11" s="2">
        <v>505</v>
      </c>
      <c r="R11" s="4">
        <v>685</v>
      </c>
      <c r="S11" s="2"/>
      <c r="T11" s="2"/>
      <c r="U11" s="1">
        <f>U11+#REF!</f>
        <v>0</v>
      </c>
      <c r="V11" s="1">
        <f>V12+V13</f>
        <v>0</v>
      </c>
      <c r="W11" s="1">
        <f>W12+W13</f>
        <v>0</v>
      </c>
      <c r="X11" s="1">
        <f>X12+X13</f>
        <v>0</v>
      </c>
      <c r="Y11" s="1">
        <f>T11+U11+V11+W11+X11</f>
        <v>0</v>
      </c>
      <c r="Z11" s="1">
        <f>Z12+Z13</f>
        <v>0</v>
      </c>
      <c r="AA11" s="1">
        <f>AA12+AA13</f>
        <v>2310</v>
      </c>
    </row>
    <row r="12" spans="1:27" ht="12.75">
      <c r="A12" s="1">
        <v>211</v>
      </c>
      <c r="B12" s="1">
        <v>373</v>
      </c>
      <c r="C12" s="1">
        <v>530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>
        <v>400</v>
      </c>
      <c r="R12" s="3">
        <v>528</v>
      </c>
      <c r="S12" s="1"/>
      <c r="T12" s="1"/>
      <c r="U12" s="3"/>
      <c r="V12" s="1"/>
      <c r="W12" s="1"/>
      <c r="X12" s="1"/>
      <c r="Y12" s="1"/>
      <c r="Z12" s="1"/>
      <c r="AA12" s="1">
        <f>SUM(B12:Z12)</f>
        <v>1831</v>
      </c>
    </row>
    <row r="13" spans="1:27" ht="12.75">
      <c r="A13" s="1">
        <v>213</v>
      </c>
      <c r="B13" s="1">
        <v>97</v>
      </c>
      <c r="C13" s="1">
        <v>139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>
        <v>105</v>
      </c>
      <c r="R13" s="3">
        <v>138</v>
      </c>
      <c r="S13" s="2"/>
      <c r="T13" s="1"/>
      <c r="U13" s="3"/>
      <c r="V13" s="1"/>
      <c r="W13" s="1"/>
      <c r="X13" s="1"/>
      <c r="Y13" s="1"/>
      <c r="Z13" s="1"/>
      <c r="AA13" s="1">
        <f>SUM(B13:Z13)</f>
        <v>479</v>
      </c>
    </row>
    <row r="14" spans="1:27" ht="12.75">
      <c r="A14" s="1">
        <v>212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2.75">
      <c r="A15" s="1">
        <v>220</v>
      </c>
      <c r="B15" s="1">
        <f>B16+B17+B18+B22+B27</f>
        <v>0</v>
      </c>
      <c r="C15" s="1">
        <f>C16+C17+C18+C22+C23+C27</f>
        <v>0</v>
      </c>
      <c r="D15" s="1"/>
      <c r="E15" s="1"/>
      <c r="F15" s="1">
        <f aca="true" t="shared" si="1" ref="F15:O15">F16+F17+F18+F22+F27</f>
        <v>141</v>
      </c>
      <c r="G15" s="1">
        <f t="shared" si="1"/>
        <v>0</v>
      </c>
      <c r="H15" s="1">
        <f t="shared" si="1"/>
        <v>0</v>
      </c>
      <c r="I15" s="1">
        <f t="shared" si="1"/>
        <v>0</v>
      </c>
      <c r="J15" s="1">
        <f t="shared" si="1"/>
        <v>250</v>
      </c>
      <c r="K15" s="1">
        <f t="shared" si="1"/>
        <v>0</v>
      </c>
      <c r="L15" s="1">
        <f t="shared" si="1"/>
        <v>0</v>
      </c>
      <c r="M15" s="1">
        <f t="shared" si="1"/>
        <v>0</v>
      </c>
      <c r="N15" s="1">
        <f t="shared" si="1"/>
        <v>744</v>
      </c>
      <c r="O15" s="1">
        <f t="shared" si="1"/>
        <v>401</v>
      </c>
      <c r="P15" s="1"/>
      <c r="Q15" s="1">
        <f>Q16+Q17+Q18+Q22+Q27</f>
        <v>307</v>
      </c>
      <c r="R15" s="1">
        <f>R16+R17+R18+R22+R27</f>
        <v>493</v>
      </c>
      <c r="S15" s="1"/>
      <c r="T15" s="1">
        <f>T16+T17+T18+T22+T27</f>
        <v>0</v>
      </c>
      <c r="U15" s="1">
        <f>U16+U17+U18+U22+U27</f>
        <v>0</v>
      </c>
      <c r="V15" s="1">
        <f>V16+V17+V18+V22+V27</f>
        <v>81</v>
      </c>
      <c r="W15" s="1">
        <f>W16+W17+W18+W22+W27</f>
        <v>29</v>
      </c>
      <c r="X15" s="1">
        <f>-X16+X17+X18+X22+X27</f>
        <v>4</v>
      </c>
      <c r="Y15" s="1"/>
      <c r="Z15" s="1">
        <f>Z16+Z17+Z18+Z22+Z27</f>
        <v>0</v>
      </c>
      <c r="AA15" s="1">
        <f>AA16+AA17+AA18+AA22+AA27</f>
        <v>2450</v>
      </c>
    </row>
    <row r="16" spans="1:27" ht="12.75">
      <c r="A16" s="1">
        <v>221</v>
      </c>
      <c r="B16" s="1"/>
      <c r="C16" s="1"/>
      <c r="D16" s="1"/>
      <c r="E16" s="1"/>
      <c r="F16" s="1">
        <v>16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>
        <v>62</v>
      </c>
      <c r="S16" s="1"/>
      <c r="T16" s="1"/>
      <c r="U16" s="1"/>
      <c r="V16" s="1"/>
      <c r="W16" s="1"/>
      <c r="X16" s="1"/>
      <c r="Y16" s="1"/>
      <c r="Z16" s="1"/>
      <c r="AA16" s="1">
        <f>SUM(F16:Z16)</f>
        <v>78</v>
      </c>
    </row>
    <row r="17" spans="1:27" ht="12.75">
      <c r="A17" s="1">
        <v>222</v>
      </c>
      <c r="B17" s="1"/>
      <c r="C17" s="1"/>
      <c r="D17" s="1"/>
      <c r="E17" s="1"/>
      <c r="F17" s="1">
        <v>32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>
        <f>SUM(F17:Z17)</f>
        <v>32</v>
      </c>
    </row>
    <row r="18" spans="1:27" ht="12.75">
      <c r="A18" s="1">
        <v>223</v>
      </c>
      <c r="B18" s="1">
        <f>B19+B20+B21</f>
        <v>0</v>
      </c>
      <c r="C18" s="1">
        <f>C19+C20+C21</f>
        <v>0</v>
      </c>
      <c r="D18" s="1"/>
      <c r="E18" s="1"/>
      <c r="F18" s="1">
        <f aca="true" t="shared" si="2" ref="F18:O18">F19+F20+F21</f>
        <v>3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250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2"/>
        <v>0</v>
      </c>
      <c r="O18" s="1">
        <f t="shared" si="2"/>
        <v>0</v>
      </c>
      <c r="P18" s="1"/>
      <c r="Q18" s="1">
        <f>Q19+Q20+Q21</f>
        <v>300</v>
      </c>
      <c r="R18" s="1">
        <f>R19+R20+R21</f>
        <v>68</v>
      </c>
      <c r="S18" s="1"/>
      <c r="T18" s="1">
        <f>T19+T20+T21</f>
        <v>0</v>
      </c>
      <c r="U18" s="1">
        <f>U19+U20+U21</f>
        <v>0</v>
      </c>
      <c r="V18" s="1">
        <f>V19+V20+V21</f>
        <v>0</v>
      </c>
      <c r="W18" s="1">
        <f>W19+W20+W21</f>
        <v>0</v>
      </c>
      <c r="X18" s="1">
        <f>X19+X20+X21</f>
        <v>0</v>
      </c>
      <c r="Y18" s="1">
        <f>V18+W18+X18</f>
        <v>0</v>
      </c>
      <c r="Z18" s="1">
        <f>Z19+Z20+Z21</f>
        <v>0</v>
      </c>
      <c r="AA18" s="1">
        <v>621</v>
      </c>
    </row>
    <row r="19" spans="1:27" ht="12.75">
      <c r="A19" s="1" t="s">
        <v>2</v>
      </c>
      <c r="B19" s="1"/>
      <c r="C19" s="1"/>
      <c r="D19" s="1"/>
      <c r="E19" s="1"/>
      <c r="F19" s="1">
        <v>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>
        <v>292</v>
      </c>
      <c r="R19" s="1">
        <v>62</v>
      </c>
      <c r="S19" s="1"/>
      <c r="T19" s="1"/>
      <c r="U19" s="1"/>
      <c r="V19" s="1"/>
      <c r="W19" s="1"/>
      <c r="X19" s="1"/>
      <c r="Y19" s="1"/>
      <c r="Z19" s="1"/>
      <c r="AA19" s="1">
        <f>SUM(F19:Z19)</f>
        <v>357</v>
      </c>
    </row>
    <row r="20" spans="1:27" ht="12.75">
      <c r="A20" s="1" t="s">
        <v>3</v>
      </c>
      <c r="B20" s="1"/>
      <c r="C20" s="1"/>
      <c r="D20" s="1"/>
      <c r="E20" s="1"/>
      <c r="F20" s="1"/>
      <c r="G20" s="1"/>
      <c r="H20" s="1"/>
      <c r="I20" s="1"/>
      <c r="J20" s="1">
        <v>250</v>
      </c>
      <c r="K20" s="1"/>
      <c r="L20" s="1"/>
      <c r="M20" s="1"/>
      <c r="N20" s="1"/>
      <c r="O20" s="1"/>
      <c r="P20" s="1"/>
      <c r="Q20" s="1">
        <v>8</v>
      </c>
      <c r="R20" s="1">
        <v>5</v>
      </c>
      <c r="S20" s="1"/>
      <c r="T20" s="1"/>
      <c r="U20" s="1"/>
      <c r="V20" s="1"/>
      <c r="W20" s="1"/>
      <c r="X20" s="1"/>
      <c r="Y20" s="1"/>
      <c r="Z20" s="1"/>
      <c r="AA20" s="1">
        <f>SUM(F20:Z20)</f>
        <v>263</v>
      </c>
    </row>
    <row r="21" spans="1:27" ht="12.75">
      <c r="A21" s="1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v>1</v>
      </c>
      <c r="S21" s="1"/>
      <c r="T21" s="1"/>
      <c r="U21" s="1"/>
      <c r="V21" s="1"/>
      <c r="W21" s="1"/>
      <c r="X21" s="1"/>
      <c r="Y21" s="1"/>
      <c r="Z21" s="1"/>
      <c r="AA21" s="1">
        <f>SUM(F21:Z21)</f>
        <v>1</v>
      </c>
    </row>
    <row r="22" spans="1:27" ht="12.75">
      <c r="A22" s="1">
        <v>225</v>
      </c>
      <c r="B22" s="1">
        <f>B23+B24+B25+B26</f>
        <v>0</v>
      </c>
      <c r="C22" s="1">
        <f>C23+C24+C25+C26</f>
        <v>0</v>
      </c>
      <c r="D22" s="1"/>
      <c r="E22" s="1"/>
      <c r="F22" s="1">
        <f aca="true" t="shared" si="3" ref="F22:O22">F23+F24+F25+F26</f>
        <v>0</v>
      </c>
      <c r="G22" s="1">
        <f t="shared" si="3"/>
        <v>0</v>
      </c>
      <c r="H22" s="1">
        <f t="shared" si="3"/>
        <v>0</v>
      </c>
      <c r="I22" s="1">
        <f t="shared" si="3"/>
        <v>0</v>
      </c>
      <c r="J22" s="1">
        <f t="shared" si="3"/>
        <v>0</v>
      </c>
      <c r="K22" s="1">
        <f t="shared" si="3"/>
        <v>0</v>
      </c>
      <c r="L22" s="1">
        <f t="shared" si="3"/>
        <v>0</v>
      </c>
      <c r="M22" s="1">
        <f t="shared" si="3"/>
        <v>0</v>
      </c>
      <c r="N22" s="1">
        <f t="shared" si="3"/>
        <v>0</v>
      </c>
      <c r="O22" s="1">
        <f t="shared" si="3"/>
        <v>401</v>
      </c>
      <c r="P22" s="1"/>
      <c r="Q22" s="1">
        <f>Q23+Q24+Q25+Q26</f>
        <v>1</v>
      </c>
      <c r="R22" s="1">
        <f>R23+R24+R25+R26</f>
        <v>320</v>
      </c>
      <c r="S22" s="1"/>
      <c r="T22" s="1">
        <f>T23+T24+T25+T26</f>
        <v>0</v>
      </c>
      <c r="U22" s="1">
        <f>U23+U24+U25+U26</f>
        <v>0</v>
      </c>
      <c r="V22" s="1">
        <f>V23+V24+V25+V26</f>
        <v>0</v>
      </c>
      <c r="W22" s="1">
        <f>W23+W24+W25+W26</f>
        <v>0</v>
      </c>
      <c r="X22" s="1">
        <f>X23+X24+X25+X26</f>
        <v>0</v>
      </c>
      <c r="Y22" s="1">
        <f>V22+W22+X22</f>
        <v>0</v>
      </c>
      <c r="Z22" s="1">
        <f>Z23+Z24+Z25+Z26</f>
        <v>0</v>
      </c>
      <c r="AA22" s="1">
        <f>SUM(B22:Z22)</f>
        <v>722</v>
      </c>
    </row>
    <row r="23" spans="1:27" ht="12.75">
      <c r="A23" s="1" t="s">
        <v>5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>
        <v>1</v>
      </c>
      <c r="R23" s="1">
        <v>15</v>
      </c>
      <c r="S23" s="1"/>
      <c r="T23" s="1"/>
      <c r="U23" s="1"/>
      <c r="V23" s="1"/>
      <c r="W23" s="1"/>
      <c r="X23" s="1"/>
      <c r="Y23" s="1"/>
      <c r="Z23" s="1"/>
      <c r="AA23" s="1">
        <f>SUM(O23:Z23)</f>
        <v>16</v>
      </c>
    </row>
    <row r="24" spans="1:27" ht="12.75">
      <c r="A24" s="1" t="s">
        <v>6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>
        <v>401</v>
      </c>
      <c r="P24" s="1"/>
      <c r="Q24" s="1"/>
      <c r="R24" s="1">
        <v>305</v>
      </c>
      <c r="S24" s="1"/>
      <c r="T24" s="1"/>
      <c r="U24" s="1"/>
      <c r="V24" s="1"/>
      <c r="W24" s="1"/>
      <c r="X24" s="1"/>
      <c r="Y24" s="1"/>
      <c r="Z24" s="1"/>
      <c r="AA24" s="1">
        <f>SUM(O24:Z24)</f>
        <v>706</v>
      </c>
    </row>
    <row r="25" spans="1:27" ht="12.75">
      <c r="A25" s="1" t="s">
        <v>7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1" t="s">
        <v>8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>
        <f>SUM(O26:Z26)</f>
        <v>0</v>
      </c>
    </row>
    <row r="27" spans="1:27" ht="12.75">
      <c r="A27" s="1">
        <v>226</v>
      </c>
      <c r="B27" s="1"/>
      <c r="C27" s="1"/>
      <c r="D27" s="1"/>
      <c r="E27" s="1"/>
      <c r="F27" s="1">
        <v>90</v>
      </c>
      <c r="G27" s="1"/>
      <c r="H27" s="1"/>
      <c r="I27" s="1"/>
      <c r="J27" s="1"/>
      <c r="K27" s="1"/>
      <c r="L27" s="1"/>
      <c r="M27" s="1"/>
      <c r="N27" s="1">
        <v>744</v>
      </c>
      <c r="O27" s="1"/>
      <c r="P27" s="1"/>
      <c r="Q27" s="1">
        <v>6</v>
      </c>
      <c r="R27" s="1">
        <v>43</v>
      </c>
      <c r="S27" s="1"/>
      <c r="T27" s="1"/>
      <c r="U27" s="1"/>
      <c r="V27" s="1">
        <v>81</v>
      </c>
      <c r="W27" s="1">
        <v>29</v>
      </c>
      <c r="X27" s="1">
        <v>4</v>
      </c>
      <c r="Y27" s="1"/>
      <c r="Z27" s="1"/>
      <c r="AA27" s="1">
        <f>SUM(B27:Z27)</f>
        <v>997</v>
      </c>
    </row>
    <row r="28" spans="1:27" ht="12.75">
      <c r="A28" s="1">
        <v>241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2.75">
      <c r="A29" s="1">
        <v>251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>
        <v>4965</v>
      </c>
      <c r="AA29" s="1">
        <f>Z29</f>
        <v>4965</v>
      </c>
    </row>
    <row r="30" spans="1:27" ht="12.75">
      <c r="A30" s="1">
        <v>262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>
        <v>4</v>
      </c>
      <c r="V30" s="1"/>
      <c r="W30" s="1"/>
      <c r="X30" s="1"/>
      <c r="Y30" s="1"/>
      <c r="Z30" s="1"/>
      <c r="AA30" s="1">
        <f>SUM(D30:Z30)</f>
        <v>4</v>
      </c>
    </row>
    <row r="31" spans="1:27" ht="12.75">
      <c r="A31" s="1">
        <v>290</v>
      </c>
      <c r="B31" s="1"/>
      <c r="C31" s="1"/>
      <c r="D31" s="1">
        <v>20</v>
      </c>
      <c r="E31" s="1"/>
      <c r="F31" s="1"/>
      <c r="G31" s="1">
        <v>10</v>
      </c>
      <c r="H31" s="1"/>
      <c r="I31" s="1"/>
      <c r="J31" s="1"/>
      <c r="K31" s="1"/>
      <c r="L31" s="1"/>
      <c r="M31" s="1"/>
      <c r="N31" s="1"/>
      <c r="O31" s="1"/>
      <c r="P31" s="1"/>
      <c r="Q31" s="1">
        <v>35</v>
      </c>
      <c r="R31" s="1">
        <v>6</v>
      </c>
      <c r="S31" s="1"/>
      <c r="T31" s="1"/>
      <c r="U31" s="1"/>
      <c r="V31" s="1"/>
      <c r="W31" s="1"/>
      <c r="X31" s="1"/>
      <c r="Y31" s="1"/>
      <c r="Z31" s="1"/>
      <c r="AA31" s="1">
        <f>SUM(D31:Z31)</f>
        <v>71</v>
      </c>
    </row>
    <row r="32" spans="1:27" ht="12.75">
      <c r="A32" s="1">
        <v>300</v>
      </c>
      <c r="B32" s="1">
        <f>B33+B36</f>
        <v>0</v>
      </c>
      <c r="C32" s="1">
        <f>C33+C36</f>
        <v>0</v>
      </c>
      <c r="D32" s="1"/>
      <c r="E32" s="1"/>
      <c r="F32" s="1">
        <f aca="true" t="shared" si="4" ref="F32:O32">F33+F36</f>
        <v>109</v>
      </c>
      <c r="G32" s="1">
        <f t="shared" si="4"/>
        <v>0</v>
      </c>
      <c r="H32" s="1">
        <f t="shared" si="4"/>
        <v>0</v>
      </c>
      <c r="I32" s="1">
        <f t="shared" si="4"/>
        <v>32</v>
      </c>
      <c r="J32" s="1">
        <f t="shared" si="4"/>
        <v>0</v>
      </c>
      <c r="K32" s="1">
        <f t="shared" si="4"/>
        <v>30</v>
      </c>
      <c r="L32" s="1">
        <f t="shared" si="4"/>
        <v>16</v>
      </c>
      <c r="M32" s="1">
        <f t="shared" si="4"/>
        <v>45</v>
      </c>
      <c r="N32" s="1">
        <f t="shared" si="4"/>
        <v>0</v>
      </c>
      <c r="O32" s="1">
        <f t="shared" si="4"/>
        <v>0</v>
      </c>
      <c r="P32" s="1"/>
      <c r="Q32" s="1">
        <f>Q33+Q36</f>
        <v>109</v>
      </c>
      <c r="R32" s="1">
        <f>R33+R36</f>
        <v>522</v>
      </c>
      <c r="S32" s="1"/>
      <c r="T32" s="1">
        <f>T33+T36</f>
        <v>10</v>
      </c>
      <c r="U32" s="1">
        <f>U33+U36</f>
        <v>0</v>
      </c>
      <c r="V32" s="1">
        <f>V33+V36</f>
        <v>0</v>
      </c>
      <c r="W32" s="1">
        <f>W33+W36</f>
        <v>0</v>
      </c>
      <c r="X32" s="1">
        <f>X33+X36</f>
        <v>0</v>
      </c>
      <c r="Y32" s="1">
        <f>V32+W32+X32</f>
        <v>0</v>
      </c>
      <c r="Z32" s="1">
        <f>Z33+Z36</f>
        <v>0</v>
      </c>
      <c r="AA32" s="1">
        <f>AA33+AA36</f>
        <v>873</v>
      </c>
    </row>
    <row r="33" spans="1:27" ht="12.75">
      <c r="A33" s="1">
        <v>310</v>
      </c>
      <c r="B33" s="1">
        <f>B34+B35</f>
        <v>0</v>
      </c>
      <c r="C33" s="1">
        <f>C34+C35</f>
        <v>0</v>
      </c>
      <c r="D33" s="1"/>
      <c r="E33" s="1"/>
      <c r="F33" s="1">
        <f aca="true" t="shared" si="5" ref="F33:O33">F34+F35</f>
        <v>105</v>
      </c>
      <c r="G33" s="1">
        <f t="shared" si="5"/>
        <v>0</v>
      </c>
      <c r="H33" s="1">
        <f t="shared" si="5"/>
        <v>0</v>
      </c>
      <c r="I33" s="1">
        <f t="shared" si="5"/>
        <v>0</v>
      </c>
      <c r="J33" s="1">
        <f t="shared" si="5"/>
        <v>0</v>
      </c>
      <c r="K33" s="1">
        <f t="shared" si="5"/>
        <v>0</v>
      </c>
      <c r="L33" s="1">
        <f t="shared" si="5"/>
        <v>0</v>
      </c>
      <c r="M33" s="1">
        <f t="shared" si="5"/>
        <v>0</v>
      </c>
      <c r="N33" s="1">
        <f t="shared" si="5"/>
        <v>0</v>
      </c>
      <c r="O33" s="1">
        <f t="shared" si="5"/>
        <v>0</v>
      </c>
      <c r="P33" s="1"/>
      <c r="Q33" s="1">
        <f>Q34+Q35</f>
        <v>52</v>
      </c>
      <c r="R33" s="1">
        <f>R34+R35</f>
        <v>400</v>
      </c>
      <c r="S33" s="1"/>
      <c r="T33" s="1">
        <f>T34+T35</f>
        <v>10</v>
      </c>
      <c r="U33" s="1">
        <f>U34+U35</f>
        <v>0</v>
      </c>
      <c r="V33" s="1">
        <f>V34+V35</f>
        <v>0</v>
      </c>
      <c r="W33" s="1">
        <f>W34+W35</f>
        <v>0</v>
      </c>
      <c r="X33" s="1">
        <f>X34+X35</f>
        <v>0</v>
      </c>
      <c r="Y33" s="1">
        <f>V33+W33+X33</f>
        <v>0</v>
      </c>
      <c r="Z33" s="1">
        <f>Z34+Z35</f>
        <v>0</v>
      </c>
      <c r="AA33" s="1">
        <f>AA34+AA35</f>
        <v>567</v>
      </c>
    </row>
    <row r="34" spans="1:27" ht="12.75">
      <c r="A34" s="1" t="s">
        <v>9</v>
      </c>
      <c r="B34" s="1"/>
      <c r="C34" s="1"/>
      <c r="D34" s="1"/>
      <c r="E34" s="1"/>
      <c r="F34" s="1">
        <v>105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>
        <v>52</v>
      </c>
      <c r="R34" s="1">
        <v>400</v>
      </c>
      <c r="S34" s="1"/>
      <c r="T34" s="1">
        <v>10</v>
      </c>
      <c r="U34" s="1"/>
      <c r="V34" s="1"/>
      <c r="W34" s="1"/>
      <c r="X34" s="1"/>
      <c r="Y34" s="1"/>
      <c r="Z34" s="1"/>
      <c r="AA34" s="1">
        <f>SUM(F34:Z34)</f>
        <v>567</v>
      </c>
    </row>
    <row r="35" spans="1:27" ht="12.75">
      <c r="A35" s="1" t="s">
        <v>10</v>
      </c>
      <c r="B35" s="1"/>
      <c r="C35" s="1"/>
      <c r="D35" s="1">
        <f>SUM(D27:D31)</f>
        <v>20</v>
      </c>
      <c r="E35" s="1"/>
      <c r="F35" s="1"/>
      <c r="G35" s="1"/>
      <c r="H35" s="1">
        <f aca="true" t="shared" si="6" ref="H35:M35">SUM(H27:H31)</f>
        <v>0</v>
      </c>
      <c r="I35" s="1">
        <f t="shared" si="6"/>
        <v>0</v>
      </c>
      <c r="J35" s="1">
        <f t="shared" si="6"/>
        <v>0</v>
      </c>
      <c r="K35" s="1">
        <f t="shared" si="6"/>
        <v>0</v>
      </c>
      <c r="L35" s="1">
        <f t="shared" si="6"/>
        <v>0</v>
      </c>
      <c r="M35" s="1">
        <f t="shared" si="6"/>
        <v>0</v>
      </c>
      <c r="N35" s="1"/>
      <c r="O35" s="1">
        <f>SUM(O27:O31)</f>
        <v>0</v>
      </c>
      <c r="P35" s="1"/>
      <c r="Q35" s="1"/>
      <c r="R35" s="1"/>
      <c r="S35" s="1"/>
      <c r="T35" s="1">
        <f>SUM(T27:T31)</f>
        <v>0</v>
      </c>
      <c r="U35" s="1"/>
      <c r="V35" s="1"/>
      <c r="W35" s="1"/>
      <c r="X35" s="1"/>
      <c r="Y35" s="1">
        <f>SUM(Y27:Y31)</f>
        <v>0</v>
      </c>
      <c r="Z35" s="1"/>
      <c r="AA35" s="1"/>
    </row>
    <row r="36" spans="1:27" ht="12.75">
      <c r="A36" s="1">
        <v>340</v>
      </c>
      <c r="B36" s="1">
        <f>B37+B38+B39</f>
        <v>0</v>
      </c>
      <c r="C36" s="1">
        <f>C37+C38+C39</f>
        <v>0</v>
      </c>
      <c r="D36" s="1"/>
      <c r="E36" s="1"/>
      <c r="F36" s="1">
        <f aca="true" t="shared" si="7" ref="F36:O36">F37+F38+F39</f>
        <v>4</v>
      </c>
      <c r="G36" s="1">
        <f t="shared" si="7"/>
        <v>0</v>
      </c>
      <c r="H36" s="1">
        <f t="shared" si="7"/>
        <v>0</v>
      </c>
      <c r="I36" s="1">
        <f t="shared" si="7"/>
        <v>32</v>
      </c>
      <c r="J36" s="1">
        <f t="shared" si="7"/>
        <v>0</v>
      </c>
      <c r="K36" s="1">
        <f t="shared" si="7"/>
        <v>30</v>
      </c>
      <c r="L36" s="1">
        <f t="shared" si="7"/>
        <v>16</v>
      </c>
      <c r="M36" s="1">
        <f t="shared" si="7"/>
        <v>45</v>
      </c>
      <c r="N36" s="1">
        <f t="shared" si="7"/>
        <v>0</v>
      </c>
      <c r="O36" s="1">
        <f t="shared" si="7"/>
        <v>0</v>
      </c>
      <c r="P36" s="1"/>
      <c r="Q36" s="1">
        <f>Q37+Q38+Q39</f>
        <v>57</v>
      </c>
      <c r="R36" s="1">
        <f>R37+R38+R39</f>
        <v>122</v>
      </c>
      <c r="S36" s="1"/>
      <c r="T36" s="1">
        <f>T37+T38+T39</f>
        <v>0</v>
      </c>
      <c r="U36" s="1">
        <f>U37+U38+U39</f>
        <v>0</v>
      </c>
      <c r="V36" s="1">
        <f>V37+V38+V39</f>
        <v>0</v>
      </c>
      <c r="W36" s="1">
        <f>W37+W38+W39</f>
        <v>0</v>
      </c>
      <c r="X36" s="1">
        <f>X37+X38+X39</f>
        <v>0</v>
      </c>
      <c r="Y36" s="1">
        <f>V36+W36+X36</f>
        <v>0</v>
      </c>
      <c r="Z36" s="1">
        <f>Z37+Z38+Z39</f>
        <v>0</v>
      </c>
      <c r="AA36" s="1">
        <f>AA37+AA38+AA39</f>
        <v>306</v>
      </c>
    </row>
    <row r="37" spans="1:27" ht="12.75">
      <c r="A37" s="1" t="s">
        <v>11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5</v>
      </c>
      <c r="R37" s="1"/>
      <c r="S37" s="1"/>
      <c r="T37" s="1"/>
      <c r="U37" s="1"/>
      <c r="V37" s="1"/>
      <c r="W37" s="1"/>
      <c r="X37" s="1"/>
      <c r="Y37" s="1"/>
      <c r="Z37" s="1"/>
      <c r="AA37" s="1">
        <f>SUM(F37:Z37)</f>
        <v>5</v>
      </c>
    </row>
    <row r="38" spans="1:27" ht="12.75">
      <c r="A38" s="1" t="s">
        <v>12</v>
      </c>
      <c r="B38" s="1"/>
      <c r="C38" s="1"/>
      <c r="D38" s="1"/>
      <c r="E38" s="1"/>
      <c r="F38" s="1"/>
      <c r="G38" s="1"/>
      <c r="H38" s="1"/>
      <c r="I38" s="1"/>
      <c r="J38" s="1"/>
      <c r="K38" s="1">
        <v>30</v>
      </c>
      <c r="L38" s="1">
        <v>16</v>
      </c>
      <c r="M38" s="1">
        <v>45</v>
      </c>
      <c r="N38" s="1"/>
      <c r="O38" s="1"/>
      <c r="P38" s="1"/>
      <c r="Q38" s="1">
        <v>3</v>
      </c>
      <c r="R38" s="1">
        <v>92</v>
      </c>
      <c r="S38" s="1"/>
      <c r="T38" s="1"/>
      <c r="U38" s="1"/>
      <c r="V38" s="1"/>
      <c r="W38" s="1"/>
      <c r="X38" s="1"/>
      <c r="Y38" s="1"/>
      <c r="Z38" s="1"/>
      <c r="AA38" s="1">
        <f>SUM(F38:Z38)</f>
        <v>186</v>
      </c>
    </row>
    <row r="39" spans="1:27" ht="12.75">
      <c r="A39" s="1" t="s">
        <v>13</v>
      </c>
      <c r="B39" s="1"/>
      <c r="C39" s="1"/>
      <c r="D39" s="1"/>
      <c r="E39" s="1"/>
      <c r="F39" s="1">
        <v>4</v>
      </c>
      <c r="G39" s="1"/>
      <c r="H39" s="1"/>
      <c r="I39" s="1">
        <v>32</v>
      </c>
      <c r="J39" s="1"/>
      <c r="K39" s="1"/>
      <c r="L39" s="1"/>
      <c r="M39" s="1"/>
      <c r="N39" s="1"/>
      <c r="O39" s="1"/>
      <c r="P39" s="1"/>
      <c r="Q39" s="1">
        <v>49</v>
      </c>
      <c r="R39" s="1">
        <v>30</v>
      </c>
      <c r="S39" s="1"/>
      <c r="T39" s="1"/>
      <c r="U39" s="1"/>
      <c r="V39" s="1"/>
      <c r="W39" s="1"/>
      <c r="X39" s="1"/>
      <c r="Y39" s="1"/>
      <c r="Z39" s="1"/>
      <c r="AA39" s="1">
        <f>SUM(F39:Z39)</f>
        <v>115</v>
      </c>
    </row>
    <row r="40" spans="1:27" ht="12.75">
      <c r="A40" s="5" t="s">
        <v>14</v>
      </c>
      <c r="B40" s="1">
        <f>B11+B15+B28+B29+B30+B31+B32</f>
        <v>470</v>
      </c>
      <c r="C40" s="1">
        <f>C11+C15+C28+C29+C30+C31+C32</f>
        <v>669</v>
      </c>
      <c r="D40" s="1">
        <f>D11+D15+D28+D29+D30+D31+D32</f>
        <v>20</v>
      </c>
      <c r="E40" s="1"/>
      <c r="F40" s="1">
        <f aca="true" t="shared" si="8" ref="F40:N40">F11+F15+F28+F29+F30+F31+F32</f>
        <v>250</v>
      </c>
      <c r="G40" s="1">
        <f t="shared" si="8"/>
        <v>10</v>
      </c>
      <c r="H40" s="1">
        <f t="shared" si="8"/>
        <v>0</v>
      </c>
      <c r="I40" s="1">
        <f t="shared" si="8"/>
        <v>32</v>
      </c>
      <c r="J40" s="1">
        <f t="shared" si="8"/>
        <v>250</v>
      </c>
      <c r="K40" s="1">
        <f t="shared" si="8"/>
        <v>30</v>
      </c>
      <c r="L40" s="1">
        <f t="shared" si="8"/>
        <v>16</v>
      </c>
      <c r="M40" s="1">
        <f t="shared" si="8"/>
        <v>45</v>
      </c>
      <c r="N40" s="1">
        <f t="shared" si="8"/>
        <v>744</v>
      </c>
      <c r="O40" s="1">
        <v>401</v>
      </c>
      <c r="P40" s="1"/>
      <c r="Q40" s="1">
        <f>Q11+Q15+Q28+Q29+Q30+Q31+Q32</f>
        <v>956</v>
      </c>
      <c r="R40" s="1">
        <f>R11+R15+R28+R29+R30+R31+R32</f>
        <v>1706</v>
      </c>
      <c r="S40" s="1"/>
      <c r="T40" s="1">
        <f>T11+T15+T28+T29+T30+T31+T32</f>
        <v>10</v>
      </c>
      <c r="U40" s="1">
        <v>4</v>
      </c>
      <c r="V40" s="1">
        <f>V11+V15+V28+V29+V30+V31+V32</f>
        <v>81</v>
      </c>
      <c r="W40" s="1">
        <f>W11+W15+W28+W29+W30+W31+W32</f>
        <v>29</v>
      </c>
      <c r="X40" s="1">
        <f>X11+X15+X28+X29+X30+X31+X32</f>
        <v>4</v>
      </c>
      <c r="Y40" s="1"/>
      <c r="Z40" s="1">
        <f>Z11+Z15+Z28+Z29+Z30+Z31+Z32</f>
        <v>4965</v>
      </c>
      <c r="AA40" s="6">
        <f>AA11+AA15+AA28+AA29+AA30+AA31+AA32</f>
        <v>10673</v>
      </c>
    </row>
  </sheetData>
  <sheetProtection/>
  <mergeCells count="27">
    <mergeCell ref="G1:G8"/>
    <mergeCell ref="H1:H8"/>
    <mergeCell ref="A1:A8"/>
    <mergeCell ref="B1:B8"/>
    <mergeCell ref="C1:C8"/>
    <mergeCell ref="D1:D8"/>
    <mergeCell ref="E1:E8"/>
    <mergeCell ref="F1:F8"/>
    <mergeCell ref="S1:S8"/>
    <mergeCell ref="T1:T8"/>
    <mergeCell ref="M1:M8"/>
    <mergeCell ref="N1:N8"/>
    <mergeCell ref="O1:O8"/>
    <mergeCell ref="P1:P8"/>
    <mergeCell ref="I1:I8"/>
    <mergeCell ref="J1:J8"/>
    <mergeCell ref="Q1:Q8"/>
    <mergeCell ref="R1:R8"/>
    <mergeCell ref="K1:K8"/>
    <mergeCell ref="L1:L8"/>
    <mergeCell ref="Y1:Y8"/>
    <mergeCell ref="Z1:Z8"/>
    <mergeCell ref="AA1:AA8"/>
    <mergeCell ref="U1:U8"/>
    <mergeCell ref="V1:V8"/>
    <mergeCell ref="W1:W8"/>
    <mergeCell ref="X1:X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2022-06-28T07:16:58Z</cp:lastPrinted>
  <dcterms:created xsi:type="dcterms:W3CDTF">2008-10-04T09:57:15Z</dcterms:created>
  <dcterms:modified xsi:type="dcterms:W3CDTF">2022-11-16T02:11:58Z</dcterms:modified>
  <cp:category/>
  <cp:version/>
  <cp:contentType/>
  <cp:contentStatus/>
</cp:coreProperties>
</file>